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5570" windowHeight="9375" activeTab="1"/>
  </bookViews>
  <sheets>
    <sheet name="Отчет" sheetId="1" r:id="rId1"/>
    <sheet name="Школы здоровья" sheetId="2" r:id="rId2"/>
    <sheet name="4809" sheetId="3" r:id="rId3"/>
    <sheet name="DB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<sst xmlns="http://schemas.openxmlformats.org/spreadsheetml/2006/main" count="1479" uniqueCount="763">
  <si>
    <t xml:space="preserve"> Таблица №4809 отчетной формы ЛПУ № 30 </t>
  </si>
  <si>
    <t>ДЕЯТЕЛЬНОСТЬ КАБИНЕТА/ОТДЕЛЕНИЯ  МЕДИЦИНСКОЙ ПРОФИЛАКТИКИ</t>
  </si>
  <si>
    <t>ЗА</t>
  </si>
  <si>
    <t>ГОД</t>
  </si>
  <si>
    <r>
      <t>Всего</t>
    </r>
    <r>
      <rPr>
        <sz val="12"/>
        <color indexed="8"/>
        <rFont val="Times New Roman"/>
        <family val="1"/>
      </rPr>
      <t xml:space="preserve"> </t>
    </r>
  </si>
  <si>
    <t>СВЕДЕНИЯ О ДЕЯТЕЛЬНОСТИ ШКОЛ ЗДОРОВЬЯ</t>
  </si>
  <si>
    <t>И КАБИНЕТА ПОМОЩИ ПРИ ОТКАЗЕ ОТ КУРЕНИЯ</t>
  </si>
  <si>
    <t>Таблица 1. СВЕДЕНИЯ О РАБОТЕ ШКОЛ ЗДОРОВЬЯ</t>
  </si>
  <si>
    <t>Наименование Школы здоровья</t>
  </si>
  <si>
    <t>Количество Школ в учреждении</t>
  </si>
  <si>
    <t>Места проведения (поликлиника, ЖК, стационар, ФАП, уч.больница и т.д.)</t>
  </si>
  <si>
    <t>Число занятий</t>
  </si>
  <si>
    <t>Число обученных</t>
  </si>
  <si>
    <t>Школа для пациентов с сердечной недостаточностью</t>
  </si>
  <si>
    <t>Школа для пациентов на хроническом диализе</t>
  </si>
  <si>
    <t>Школа для пациентов с артериальной гипертонией</t>
  </si>
  <si>
    <t>Школа для пациентов с заболеваниями суставов и позвоночника</t>
  </si>
  <si>
    <t>Школа для пациентов с бронхиальной астмой</t>
  </si>
  <si>
    <t>Школа для пациентов с сахарным диабетом</t>
  </si>
  <si>
    <t>Школа здорового образа жизни</t>
  </si>
  <si>
    <t xml:space="preserve">Школа для пациентов с ХОБЛ </t>
  </si>
  <si>
    <t>Школа для пациентов с заболеваниями органов пищеварения</t>
  </si>
  <si>
    <t>Школа для пациентов псориазом</t>
  </si>
  <si>
    <t xml:space="preserve">Школа для пациентов с заболеваниями глаз </t>
  </si>
  <si>
    <t>Школа для пациентов с туберкулезом</t>
  </si>
  <si>
    <t>Школа для пациентов с паркинсонизмом</t>
  </si>
  <si>
    <t>Школа для пациентов с заболеваниями почек</t>
  </si>
  <si>
    <t xml:space="preserve">Коронарный клуб </t>
  </si>
  <si>
    <t xml:space="preserve">Школа для пациентов после ИМ, АКШ, ЧТКА </t>
  </si>
  <si>
    <t>Школа для пациентов с атеросклерозом</t>
  </si>
  <si>
    <t xml:space="preserve">Школа для пациентов с ОНМК </t>
  </si>
  <si>
    <t>Школа для родителей детей, больных эпилепсией</t>
  </si>
  <si>
    <t>Школа для родителей детей с последствиями ПП ЦНС</t>
  </si>
  <si>
    <t>Школа для родителей детей с ДЦП</t>
  </si>
  <si>
    <t xml:space="preserve">Школа для пациентов с гепатитом </t>
  </si>
  <si>
    <t>Школа для матерей детей с ОКИ</t>
  </si>
  <si>
    <t>Школа подготовки детей в ДДУ</t>
  </si>
  <si>
    <t>Школа для опекунов и усыновителей</t>
  </si>
  <si>
    <t>Школа грудного вскармливания</t>
  </si>
  <si>
    <t>Школа здоровья «Антистресс»</t>
  </si>
  <si>
    <t>Школа для желающих бросить курить</t>
  </si>
  <si>
    <t>Школа для желающих снизить вес</t>
  </si>
  <si>
    <t>Школа для пациентов с алкогольной зависимостью</t>
  </si>
  <si>
    <t>Школа репродуктивного здоровья подростков</t>
  </si>
  <si>
    <t>Школа активного долголетия</t>
  </si>
  <si>
    <t>Школа репродуктивного здоровья женщин</t>
  </si>
  <si>
    <t xml:space="preserve">ВСЕГО </t>
  </si>
  <si>
    <t>Число лиц, отказавшихся от курения на конец отчётного периода</t>
  </si>
  <si>
    <t xml:space="preserve">краткое консультирование </t>
  </si>
  <si>
    <t>углубленное консультирование</t>
  </si>
  <si>
    <t>Главный врач</t>
  </si>
  <si>
    <t>Заведующий КМП/ОМП,</t>
  </si>
  <si>
    <t>ответственный за профилактику</t>
  </si>
  <si>
    <t>Отчет принял</t>
  </si>
  <si>
    <t>"       "</t>
  </si>
  <si>
    <t>_____________</t>
  </si>
  <si>
    <t>20_____г.</t>
  </si>
  <si>
    <t>РАЗДЕЛ 1. ОБЩИЕ СВЕДЕНИЯ</t>
  </si>
  <si>
    <t>1.1. (таблица 1100)</t>
  </si>
  <si>
    <t>Полное наименование организации</t>
  </si>
  <si>
    <t>Почтовый адрес</t>
  </si>
  <si>
    <t>Интернет-адрес сайта учреждения</t>
  </si>
  <si>
    <t xml:space="preserve">Телефон/факс </t>
  </si>
  <si>
    <t xml:space="preserve">e-mail: приемная </t>
  </si>
  <si>
    <t>1.2. СВЕДЕНИЯ О ЛИЦЕ, ОТВЕТСТВЕННОМ ЗА РАБОТУ ПО МЕДИЦИНСКОЙ   ПРОФИЛАКТИКЕ В УЧРЕЖДЕНИИ</t>
  </si>
  <si>
    <t>(таблица 1200)</t>
  </si>
  <si>
    <t xml:space="preserve">Образование </t>
  </si>
  <si>
    <t>Стаж работы по медицинской профилактике</t>
  </si>
  <si>
    <t>1.3. СВЕДЕНИЯ ОБ УЧРЕЖДЕНИИ</t>
  </si>
  <si>
    <t>(таблица 1300)</t>
  </si>
  <si>
    <t>Сведения об учреждении</t>
  </si>
  <si>
    <t>№ строки</t>
  </si>
  <si>
    <t>Информация</t>
  </si>
  <si>
    <t>Обслуживаемое население (чел.)</t>
  </si>
  <si>
    <t xml:space="preserve">                       в том числе детское население (чел.)</t>
  </si>
  <si>
    <t>2</t>
  </si>
  <si>
    <t>3</t>
  </si>
  <si>
    <t>Из них врачей:</t>
  </si>
  <si>
    <t xml:space="preserve">                      Штатные должности</t>
  </si>
  <si>
    <t>4</t>
  </si>
  <si>
    <t xml:space="preserve">                      Занятые</t>
  </si>
  <si>
    <t>5</t>
  </si>
  <si>
    <t>6</t>
  </si>
  <si>
    <t>Из них среднего медицинского персонала:</t>
  </si>
  <si>
    <t xml:space="preserve">                     Штатные должности</t>
  </si>
  <si>
    <t>7</t>
  </si>
  <si>
    <t xml:space="preserve">                     Занятые</t>
  </si>
  <si>
    <t>9</t>
  </si>
  <si>
    <t>10</t>
  </si>
  <si>
    <t>Отделения медицинской профилактики  (1-да)</t>
  </si>
  <si>
    <t>11</t>
  </si>
  <si>
    <t>Кабинета медицинской профилактики  (1-да)</t>
  </si>
  <si>
    <t>13</t>
  </si>
  <si>
    <t>14</t>
  </si>
  <si>
    <t>Кабинета помощи при отказе от курения (1-да)</t>
  </si>
  <si>
    <t>15</t>
  </si>
  <si>
    <t>Конференц-зала (количество)</t>
  </si>
  <si>
    <t>16</t>
  </si>
  <si>
    <t>Местного радио (1-да)</t>
  </si>
  <si>
    <t>17</t>
  </si>
  <si>
    <t>18</t>
  </si>
  <si>
    <t>19</t>
  </si>
  <si>
    <t>Групп в соц. сетях (количество)</t>
  </si>
  <si>
    <t>20</t>
  </si>
  <si>
    <t>(таблица 1400)</t>
  </si>
  <si>
    <t>Количество</t>
  </si>
  <si>
    <t>(таблица 1500)</t>
  </si>
  <si>
    <t>Наименование должности (специальности)</t>
  </si>
  <si>
    <t>Число должностей</t>
  </si>
  <si>
    <t>штатных</t>
  </si>
  <si>
    <t>занятых</t>
  </si>
  <si>
    <t>физических лиц</t>
  </si>
  <si>
    <t>совместителей</t>
  </si>
  <si>
    <t>Врачи, из них</t>
  </si>
  <si>
    <t>врачи по медицинской профилактике</t>
  </si>
  <si>
    <t>2.1</t>
  </si>
  <si>
    <t xml:space="preserve">врачи-методисты  </t>
  </si>
  <si>
    <t>2.2</t>
  </si>
  <si>
    <t>врачи по гигиеническому воспитанию</t>
  </si>
  <si>
    <t>2.3</t>
  </si>
  <si>
    <t>врачи-терапевты</t>
  </si>
  <si>
    <t>2.4</t>
  </si>
  <si>
    <t>прочие врачи</t>
  </si>
  <si>
    <t xml:space="preserve">психологи    </t>
  </si>
  <si>
    <t>3.1</t>
  </si>
  <si>
    <t xml:space="preserve">инженеры ЭВМ </t>
  </si>
  <si>
    <t>3.2</t>
  </si>
  <si>
    <t>методисты по лечебной физкультуре</t>
  </si>
  <si>
    <t>3.3</t>
  </si>
  <si>
    <t xml:space="preserve">прочие специалисты      </t>
  </si>
  <si>
    <t>3.4</t>
  </si>
  <si>
    <t>Средний медперсонал, из них</t>
  </si>
  <si>
    <t>медицинские сестры</t>
  </si>
  <si>
    <t>фельдшеры</t>
  </si>
  <si>
    <t>инструкторы по гигиеническому воспитанию</t>
  </si>
  <si>
    <t>инструкторы по лечебной физкультуре</t>
  </si>
  <si>
    <t>прочий средний медперсонал</t>
  </si>
  <si>
    <t>Прочий персонал ОМП/КМП</t>
  </si>
  <si>
    <r>
      <t>(</t>
    </r>
    <r>
      <rPr>
        <sz val="12"/>
        <color indexed="8"/>
        <rFont val="Times New Roman"/>
        <family val="1"/>
      </rPr>
      <t xml:space="preserve">таблица 1600) </t>
    </r>
  </si>
  <si>
    <t xml:space="preserve">Наименование должности </t>
  </si>
  <si>
    <t>Инструктор по гигиеническому воспитанию</t>
  </si>
  <si>
    <r>
      <t>(</t>
    </r>
    <r>
      <rPr>
        <sz val="12"/>
        <color indexed="8"/>
        <rFont val="Times New Roman"/>
        <family val="1"/>
      </rPr>
      <t xml:space="preserve">таблица 1700) </t>
    </r>
  </si>
  <si>
    <t>Наименование</t>
  </si>
  <si>
    <t xml:space="preserve">Персональный компьютер      </t>
  </si>
  <si>
    <t xml:space="preserve">Принтер </t>
  </si>
  <si>
    <t xml:space="preserve">Копировальный аппарат </t>
  </si>
  <si>
    <t xml:space="preserve">Планшетный сканер             </t>
  </si>
  <si>
    <t>Мультимедиапроектор</t>
  </si>
  <si>
    <t>Экран</t>
  </si>
  <si>
    <t>DVD-проигрыватель</t>
  </si>
  <si>
    <t>Телевизор</t>
  </si>
  <si>
    <t xml:space="preserve">Фотоаппарат    цифровой             </t>
  </si>
  <si>
    <t>Комплект наглядных пособий</t>
  </si>
  <si>
    <t>Весы</t>
  </si>
  <si>
    <t>Ростомер</t>
  </si>
  <si>
    <t>Биоимпедансометр</t>
  </si>
  <si>
    <t xml:space="preserve">Спирометр </t>
  </si>
  <si>
    <t>Тонометр для измерения артериального давления</t>
  </si>
  <si>
    <t>Тонометр портативный для измерения внутриглазного давления</t>
  </si>
  <si>
    <t>Экспресс-анализатор для определения общего холестерина в крови</t>
  </si>
  <si>
    <t>Экспресс-анализатор для определения глюкозы в крови</t>
  </si>
  <si>
    <t>Фонд видеофильмов по профилактике и ЗОЖ</t>
  </si>
  <si>
    <t>Фонд мультимедийных презентаций по профилактике и ЗОЖ</t>
  </si>
  <si>
    <t>РАЗДЕЛ 2. ОРГАНИЗАЦИОННО-МЕТОДИЧЕСКАЯ РАБОТА</t>
  </si>
  <si>
    <t>(таблица 2101)</t>
  </si>
  <si>
    <t>Категории обученных специалистов</t>
  </si>
  <si>
    <t>1.1.</t>
  </si>
  <si>
    <t>Х</t>
  </si>
  <si>
    <t>Обучено специалистов с немедицинским образованием, из них</t>
  </si>
  <si>
    <t>педагогов</t>
  </si>
  <si>
    <t>2.1.</t>
  </si>
  <si>
    <t>социальных работников</t>
  </si>
  <si>
    <t>2.2.</t>
  </si>
  <si>
    <t>2.3.</t>
  </si>
  <si>
    <t>руководителей предприятий/организаций, профсоюзов</t>
  </si>
  <si>
    <t>2.4.</t>
  </si>
  <si>
    <t xml:space="preserve">представителей некоммерческих организаций              </t>
  </si>
  <si>
    <t>2.5.</t>
  </si>
  <si>
    <t>работников ГИБДД МВД</t>
  </si>
  <si>
    <t>2.6.</t>
  </si>
  <si>
    <t>студентов высших и средних медицинских образовательных учреждений</t>
  </si>
  <si>
    <t>2.7.</t>
  </si>
  <si>
    <t>2.8.</t>
  </si>
  <si>
    <t xml:space="preserve">ВСЕГО обучено (сумма строк 1, 2) </t>
  </si>
  <si>
    <t>(таблица 2102)</t>
  </si>
  <si>
    <t>Мероприятие</t>
  </si>
  <si>
    <t>Часы</t>
  </si>
  <si>
    <r>
      <t>Дано методических консультаций по проведению обучения населения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вопросам профилактики НИЗ и формирования ЗОЖ</t>
    </r>
  </si>
  <si>
    <t>(таблица 2201)</t>
  </si>
  <si>
    <t>Разработанные методические материалы</t>
  </si>
  <si>
    <t>Мультимедийные презентации</t>
  </si>
  <si>
    <t>Методические материалы</t>
  </si>
  <si>
    <t>Разработано лекций, «Уроков здоровья», викторин и т.д.</t>
  </si>
  <si>
    <t>ВСЕГО подготовлено материалов (сумма строк 1-5)</t>
  </si>
  <si>
    <t>(таблица 2202)</t>
  </si>
  <si>
    <t>Разработка информационных материалов для населения</t>
  </si>
  <si>
    <t>Санитарные бюллетени</t>
  </si>
  <si>
    <t>Памятки, буклеты</t>
  </si>
  <si>
    <t>Брошюры</t>
  </si>
  <si>
    <t>Рефераты</t>
  </si>
  <si>
    <t>Информационные материалы для стендов</t>
  </si>
  <si>
    <t>Плакаты</t>
  </si>
  <si>
    <t>Листовки</t>
  </si>
  <si>
    <t>Санитарно-просветительские лозунги</t>
  </si>
  <si>
    <t>2.3 АНКЕТИРОВАНИЕ, СОЦИОЛОГИЧЕСКИЕ ИССЛЕДОВАНИЯ ПО ВОПРОСАМ ПРОФИЛАКТИКИ ЗАБОЛЕВАНИЙ И ФОРМИРОВАНИЯ ЗДОРОВОГО ОБРАЗА ЖИЗНИ</t>
  </si>
  <si>
    <t>(таблица 2301)</t>
  </si>
  <si>
    <t>Вновь разработано анкет</t>
  </si>
  <si>
    <t>Опрошено респондентов</t>
  </si>
  <si>
    <t>(таблица 2302)</t>
  </si>
  <si>
    <t>Темы анкетирований</t>
  </si>
  <si>
    <t>Число мероприятий</t>
  </si>
  <si>
    <t>Число респондентов</t>
  </si>
  <si>
    <t>Из низ детей</t>
  </si>
  <si>
    <t>Изучение распространенности факторов риска НИЗ, из них</t>
  </si>
  <si>
    <t>при диспансеризации взрослого населения</t>
  </si>
  <si>
    <t>1.2.</t>
  </si>
  <si>
    <t>распространённость курения</t>
  </si>
  <si>
    <t>1.3.</t>
  </si>
  <si>
    <t>прочие</t>
  </si>
  <si>
    <t>1.4</t>
  </si>
  <si>
    <t>Изучение информированности населения о НИЗ и ЗОЖ</t>
  </si>
  <si>
    <t>из них анкетирование в Школах здоровья</t>
  </si>
  <si>
    <t xml:space="preserve">2.4  ГИГИЕНИЧЕСКОЕ ВОСПИТАНИЕ И ОБУЧЕНИЕ НАСЕЛЕНИЯ </t>
  </si>
  <si>
    <t>(таблица 2401)</t>
  </si>
  <si>
    <t>Наименование мероприятий</t>
  </si>
  <si>
    <t>Число участников</t>
  </si>
  <si>
    <t>Пресс-конференции</t>
  </si>
  <si>
    <t xml:space="preserve">Выступления на телевидении, интервью </t>
  </si>
  <si>
    <t>из них на национальных языках</t>
  </si>
  <si>
    <t>Выступления по радио</t>
  </si>
  <si>
    <t>Прямые телефонные линии</t>
  </si>
  <si>
    <t xml:space="preserve">Публикации в печатных СМИ </t>
  </si>
  <si>
    <t>5.1</t>
  </si>
  <si>
    <t>Конкурсы, викторины</t>
  </si>
  <si>
    <t>Выставки</t>
  </si>
  <si>
    <t>"Круглые столы", тематические вечера</t>
  </si>
  <si>
    <t xml:space="preserve">Лекции в учреждении </t>
  </si>
  <si>
    <t>Лекции на выезде</t>
  </si>
  <si>
    <t>Занятия в Школах здоровья</t>
  </si>
  <si>
    <t xml:space="preserve">Оформлено информационных стендов </t>
  </si>
  <si>
    <t>Подготовлено рецензий на разработанные методические и информационные материалы</t>
  </si>
  <si>
    <t>Итого часов по таблице</t>
  </si>
  <si>
    <t>(таблица 2500)</t>
  </si>
  <si>
    <t>Обучено населения по ЗОЖ и профилактике заболеваний</t>
  </si>
  <si>
    <t>Население трудоспособного возраста</t>
  </si>
  <si>
    <t>Дети и подростки</t>
  </si>
  <si>
    <t>Пенсионеры</t>
  </si>
  <si>
    <t>Всего (сумма 1-3)</t>
  </si>
  <si>
    <t>2.6 МАССОВЫЕ ПРОФИЛАКТИЧЕСКИЕ МЕРОПРИЯТИЯ</t>
  </si>
  <si>
    <t>(таблица 2600)</t>
  </si>
  <si>
    <t>Наименование массового мероприятия, акции</t>
  </si>
  <si>
    <t>Участие в республиканских массовых мероприятиях, в том числе</t>
  </si>
  <si>
    <t>"Всемирный День борьбы против рака" (1 - да, 0 - нет)</t>
  </si>
  <si>
    <t>1.1</t>
  </si>
  <si>
    <t>"Всемирный День борьбы с туберкулезом" (1 - да, 0 - нет)</t>
  </si>
  <si>
    <t>1.2</t>
  </si>
  <si>
    <t>"Всемирный День здоровья" (1 - да, 0 - нет)</t>
  </si>
  <si>
    <t>1.3</t>
  </si>
  <si>
    <t>"Всемирный День борьбы с артериальной гипертонией" (1 - да, 0 - нет)</t>
  </si>
  <si>
    <t>"Всемирный День без табачного дыма 31 мая" (1 - да, 0 - нет)</t>
  </si>
  <si>
    <t>1.5</t>
  </si>
  <si>
    <t>1.6</t>
  </si>
  <si>
    <t>"Всемирный День сердца" ( 1 - да, 0 - нет)</t>
  </si>
  <si>
    <t>1.7</t>
  </si>
  <si>
    <t>"Международный День пожилых людей" (1 - да, 0 - нет)</t>
  </si>
  <si>
    <t>1.8</t>
  </si>
  <si>
    <t>"Всемирный День борьбы с инсультом" (1 - да, 0 - нет)</t>
  </si>
  <si>
    <t>1.9</t>
  </si>
  <si>
    <t>"Всемирный День борьбы с диабетом" (1 - да, 0 - нет)</t>
  </si>
  <si>
    <t>1.10</t>
  </si>
  <si>
    <t>1.11</t>
  </si>
  <si>
    <t>"Форум здоровья" (число мероприятий)</t>
  </si>
  <si>
    <t>1.12</t>
  </si>
  <si>
    <t>"Онкодесант" (число мероприятий)</t>
  </si>
  <si>
    <t>1.13</t>
  </si>
  <si>
    <t>"Кардиодесант" (число мероприятий)</t>
  </si>
  <si>
    <t>1.14</t>
  </si>
  <si>
    <t>1.15</t>
  </si>
  <si>
    <t>"Прогулка с врачом" (число мероприятий)</t>
  </si>
  <si>
    <t>1.16</t>
  </si>
  <si>
    <t>1.17</t>
  </si>
  <si>
    <t>1.18</t>
  </si>
  <si>
    <t>1.19</t>
  </si>
  <si>
    <t>1.20</t>
  </si>
  <si>
    <t>1.21</t>
  </si>
  <si>
    <t>1.22</t>
  </si>
  <si>
    <t>Проведение других массовых профилактических мероприятий (более 50 участников)</t>
  </si>
  <si>
    <t>Всего (сумма строк 1, 2)</t>
  </si>
  <si>
    <t>Виды информационных материалов</t>
  </si>
  <si>
    <t>Всего наименований</t>
  </si>
  <si>
    <t>Тираж</t>
  </si>
  <si>
    <t>ИТОГО (сумма строк 1-4)</t>
  </si>
  <si>
    <t>Число прокатов</t>
  </si>
  <si>
    <t>РАЗДЕЛ 3. КОНСУЛЬТАТИВНО-ОЗДОРОВИТЕЛЬНАЯ ДЕЯТЕЛЬНОСТЬ КМП/ОМП</t>
  </si>
  <si>
    <t>(таблица 3000)</t>
  </si>
  <si>
    <t>Работа КМП/ОМП</t>
  </si>
  <si>
    <t>Всего</t>
  </si>
  <si>
    <t xml:space="preserve">Число посещений КМП/ОМП, из них                                                                                         </t>
  </si>
  <si>
    <t>углублённое групповое профилактическое консультирование                                  (Школы здоровья, проведённые специалистами КМП/ОМП)</t>
  </si>
  <si>
    <t>консультации пациентов 2 группы здоровья, находящихся на диспансерном наблюдении в КМП/ОМП</t>
  </si>
  <si>
    <t>1.4.</t>
  </si>
  <si>
    <t>прочие консультации</t>
  </si>
  <si>
    <t>1.5.</t>
  </si>
  <si>
    <t>оздоровительные услуги</t>
  </si>
  <si>
    <t>1.6.</t>
  </si>
  <si>
    <t>РАЗДЕЛ 4. ГОСЗАКАЗ ПО ГИГИЕНИЧЕСКОМУ ВОСПИТАНИЮ И ОБУЧЕНИЮ НАСЕЛЕНИЯ</t>
  </si>
  <si>
    <t>(таблица 4000)</t>
  </si>
  <si>
    <t>Госзаказ</t>
  </si>
  <si>
    <t xml:space="preserve">Выполнение госзаказа в     </t>
  </si>
  <si>
    <t xml:space="preserve">Госзаказ на </t>
  </si>
  <si>
    <t>году</t>
  </si>
  <si>
    <t>год</t>
  </si>
  <si>
    <t xml:space="preserve">План в часах </t>
  </si>
  <si>
    <t xml:space="preserve">Кол-во выполненных часов </t>
  </si>
  <si>
    <t xml:space="preserve">Процент выполнения </t>
  </si>
  <si>
    <t>РАЗДЕЛ 5. ФИНАНСИРОВАНИЕ ПРОФИЛАКТИЧЕСКОЙ ДЕЯТЕЛЬНОСТИ</t>
  </si>
  <si>
    <t>(таблица 5000)</t>
  </si>
  <si>
    <t>Наименование источников финансирования</t>
  </si>
  <si>
    <t>Общий объем финансовых средств (тыс.руб.)</t>
  </si>
  <si>
    <t>из них на выполнение (тыс.руб.)</t>
  </si>
  <si>
    <t>целевых программ</t>
  </si>
  <si>
    <t>популяционных мероприятий</t>
  </si>
  <si>
    <t>прочих мероприятий</t>
  </si>
  <si>
    <t>Утверждено</t>
  </si>
  <si>
    <t>Исполнено</t>
  </si>
  <si>
    <t>Муниципальный бюджет</t>
  </si>
  <si>
    <t>Бюджет УР</t>
  </si>
  <si>
    <t>Федеральный бюджет</t>
  </si>
  <si>
    <t>Средства ОМС</t>
  </si>
  <si>
    <t xml:space="preserve">Платные услуги  </t>
  </si>
  <si>
    <t xml:space="preserve">Спонсоры        </t>
  </si>
  <si>
    <t>Итого по всем источникам</t>
  </si>
  <si>
    <t>ВНИМАНИЕ! ДАННЫЕ ТАБЛИЦЫ ЗАПОЛНЯЮТСЯ АВТОМАТИЧЕСКИ. НИКАКИХ МАНИПУЛЯЦИЙ СО СТОРОНЫ ЛПУ ОНИ НЕ ТРЕБУЮТ.</t>
  </si>
  <si>
    <t>(таблицы1100, 1200)</t>
  </si>
  <si>
    <t>сайт</t>
  </si>
  <si>
    <t>главный врач</t>
  </si>
  <si>
    <t>ответственный за МП</t>
  </si>
  <si>
    <t>образование</t>
  </si>
  <si>
    <t>стаж по МП</t>
  </si>
  <si>
    <t>e-mail КМП/ОМП</t>
  </si>
  <si>
    <t>телефон КМП/ОМП</t>
  </si>
  <si>
    <t>врачи</t>
  </si>
  <si>
    <t>медсестры</t>
  </si>
  <si>
    <t>население</t>
  </si>
  <si>
    <t>из них дети</t>
  </si>
  <si>
    <t>штаты всего</t>
  </si>
  <si>
    <t>физ.лица</t>
  </si>
  <si>
    <t>ОМП</t>
  </si>
  <si>
    <t>КМП</t>
  </si>
  <si>
    <t>КЗР</t>
  </si>
  <si>
    <t>КООК</t>
  </si>
  <si>
    <t>радио</t>
  </si>
  <si>
    <t>стенды</t>
  </si>
  <si>
    <t>1.5.  ШТАТЫ КАБИНЕТА/ОТДЕЛЕНИЯ  ПРОФИЛАКТИКИ</t>
  </si>
  <si>
    <t>(таблицы 1500, 1600)</t>
  </si>
  <si>
    <t>Врачи, всего</t>
  </si>
  <si>
    <t>занято</t>
  </si>
  <si>
    <t>физ лиц</t>
  </si>
  <si>
    <t>совместители</t>
  </si>
  <si>
    <t>специалисты с высшим обр.</t>
  </si>
  <si>
    <t>средний мед.перс.</t>
  </si>
  <si>
    <t>мед.сестры</t>
  </si>
  <si>
    <t>фельдшер</t>
  </si>
  <si>
    <t>инструкторы по ГВ</t>
  </si>
  <si>
    <t>инструкторы по ЛФ</t>
  </si>
  <si>
    <t>прочий сред.перс.</t>
  </si>
  <si>
    <t>Прочий персонал КМП/ОМП</t>
  </si>
  <si>
    <t>всего штаты</t>
  </si>
  <si>
    <r>
      <t>(</t>
    </r>
    <r>
      <rPr>
        <sz val="11"/>
        <color indexed="8"/>
        <rFont val="Times New Roman"/>
        <family val="1"/>
      </rPr>
      <t xml:space="preserve">таблица 1800) </t>
    </r>
  </si>
  <si>
    <t>ПК</t>
  </si>
  <si>
    <t>принтер</t>
  </si>
  <si>
    <t>ксерокс</t>
  </si>
  <si>
    <t>сканер</t>
  </si>
  <si>
    <t>проектор</t>
  </si>
  <si>
    <t>экран</t>
  </si>
  <si>
    <t>DVD</t>
  </si>
  <si>
    <t>ТВ</t>
  </si>
  <si>
    <t>плакаты</t>
  </si>
  <si>
    <t>весы</t>
  </si>
  <si>
    <t>ростомер</t>
  </si>
  <si>
    <t>смокелайзер</t>
  </si>
  <si>
    <t>спирометр</t>
  </si>
  <si>
    <t>тонометр</t>
  </si>
  <si>
    <t>презентации</t>
  </si>
  <si>
    <t>2.1. ОБУЧЕНИЕ КАДРОВ ВОПРОСАМ ПРОФИЛАКТИКИ НЕИНФЕКЦИОННЫХ ЗАБОЛЕВАНИЙ И ФОРМИРОВАНИЯ ПРИВЕРЖЕННОСТИ К ЗДОРОВОМУ ОБРАЗУ ЖИЗНИ</t>
  </si>
  <si>
    <t>(таблицы 2101, 2102)</t>
  </si>
  <si>
    <t>обучено медработников</t>
  </si>
  <si>
    <t>обучено немед.кадров</t>
  </si>
  <si>
    <t>педагоги</t>
  </si>
  <si>
    <t>соц.работники</t>
  </si>
  <si>
    <t>Администрация МО</t>
  </si>
  <si>
    <t>руководители</t>
  </si>
  <si>
    <t>НКО</t>
  </si>
  <si>
    <t>ГИБДД</t>
  </si>
  <si>
    <t>студенты</t>
  </si>
  <si>
    <t>волонтеры</t>
  </si>
  <si>
    <t>ВСЕГО КАДРОВ</t>
  </si>
  <si>
    <t>доклады</t>
  </si>
  <si>
    <t>метод.рекомендации</t>
  </si>
  <si>
    <t xml:space="preserve"> </t>
  </si>
  <si>
    <t>2.2. ПОДГОТОВКА ИНФОРМАЦИОННЫХ И МЕТОДИЧЕСКИХ МАТЕРИАЛОВ ПО ПРОФИЛАКТИКЕ ЗАБОЛЕВАНИЙ И ФОРМИРОВАНИЮ ЗДОРОВОГО ОБРАЗА ЖИЗНИ</t>
  </si>
  <si>
    <t>(таблица 2201, 2202)</t>
  </si>
  <si>
    <t>проф.программы</t>
  </si>
  <si>
    <t>метод.материалы</t>
  </si>
  <si>
    <t>разработка лекций</t>
  </si>
  <si>
    <t>сценарии массовых акций</t>
  </si>
  <si>
    <t>сан.бюллетени</t>
  </si>
  <si>
    <t>памятки</t>
  </si>
  <si>
    <t>брошюры</t>
  </si>
  <si>
    <t>рефераты</t>
  </si>
  <si>
    <t>информ.для стендов</t>
  </si>
  <si>
    <t>информ.для СМИ</t>
  </si>
  <si>
    <t>листовки</t>
  </si>
  <si>
    <t>лозунги</t>
  </si>
  <si>
    <t>видеоролики</t>
  </si>
  <si>
    <t>аудиоролики</t>
  </si>
  <si>
    <t>2.3 МОНИТОРИНГ РАСПРОСТРАНЕННОСТИ ФАКТОРОВ РИСКА НЕИНФЕКЦИОННЫХ ЗАБОЛЕВАНИЙ И ИНФОРМИРОВАННОСТИ НАСЕЛЕНИЯ В ВОПРОСАХ ПРОФИЛАКТИКИ ЗАБОЛЕВАНИЙ И ФОРМИРОВАНИЯ ЗДОРОВОГО ОБРАЗА ЖИЗНИ</t>
  </si>
  <si>
    <t>(таблицы 2301, 2302)</t>
  </si>
  <si>
    <t>Всего анкетирований</t>
  </si>
  <si>
    <t>распространенность ФР НИЗ</t>
  </si>
  <si>
    <t>из них по Д</t>
  </si>
  <si>
    <t>из них по ЗНО</t>
  </si>
  <si>
    <t>Информированность о ЗОЖ и НИЗ</t>
  </si>
  <si>
    <t>из них в ШЗ</t>
  </si>
  <si>
    <t>Изучение других вопросов</t>
  </si>
  <si>
    <t>число опросов</t>
  </si>
  <si>
    <t>число респондентов</t>
  </si>
  <si>
    <t>из них детей</t>
  </si>
  <si>
    <t>пресс-конференции</t>
  </si>
  <si>
    <t>из них на нац. языках</t>
  </si>
  <si>
    <t>прямая телефон.линия</t>
  </si>
  <si>
    <t>печать</t>
  </si>
  <si>
    <t>конкурсы, викторины</t>
  </si>
  <si>
    <t>выставки</t>
  </si>
  <si>
    <t>круглые столы</t>
  </si>
  <si>
    <t>уроки здоровья</t>
  </si>
  <si>
    <t>лекции</t>
  </si>
  <si>
    <t>школы здоровья</t>
  </si>
  <si>
    <t>видеодемострации</t>
  </si>
  <si>
    <t>беседы</t>
  </si>
  <si>
    <t>КПК</t>
  </si>
  <si>
    <t>Он-лайн кабинет</t>
  </si>
  <si>
    <t>Телефон доверия</t>
  </si>
  <si>
    <t>Горячая линия</t>
  </si>
  <si>
    <t>оформлено стендов</t>
  </si>
  <si>
    <t>Рецензии</t>
  </si>
  <si>
    <t>Прочие мероприятия</t>
  </si>
  <si>
    <t>количество</t>
  </si>
  <si>
    <t>охват</t>
  </si>
  <si>
    <t>Трудоспособное</t>
  </si>
  <si>
    <t>Дети</t>
  </si>
  <si>
    <t>Всего массовых мероприятий</t>
  </si>
  <si>
    <t>из них других</t>
  </si>
  <si>
    <t>из них республиканских</t>
  </si>
  <si>
    <t>День сердца</t>
  </si>
  <si>
    <t>Онкодесант</t>
  </si>
  <si>
    <t>Памяток, буклетов</t>
  </si>
  <si>
    <t>Плакатов</t>
  </si>
  <si>
    <t>Баннеров</t>
  </si>
  <si>
    <t>Другое</t>
  </si>
  <si>
    <t>Ролики на телеэкранах</t>
  </si>
  <si>
    <t>тираж</t>
  </si>
  <si>
    <t>число прокатов</t>
  </si>
  <si>
    <t>РАЗДЕЛ 3. КОНСУЛЬТАТИВНО-ОЗДОРОВИТЕЛЬНАЯ ДЕЯТЕЛЬНОСТЬ ОМП/КМП</t>
  </si>
  <si>
    <t>Число посещений, всего</t>
  </si>
  <si>
    <t>УИПК</t>
  </si>
  <si>
    <t>УГПК (Школы здоровья)</t>
  </si>
  <si>
    <t>наблюдение 2 группы здоровья</t>
  </si>
  <si>
    <t>Он-лайн кабинет врача</t>
  </si>
  <si>
    <t>РАЗДЕЛ 4. ГОСЗАКАЗ ПО ГИГИЕНИЧЕСКОМУ ОБУЧЕНИЮ НАСЕЛЕНИЯ</t>
  </si>
  <si>
    <t>План на текущий год</t>
  </si>
  <si>
    <t>Выполнено часов</t>
  </si>
  <si>
    <t>% выполнения</t>
  </si>
  <si>
    <t>План на следующий год</t>
  </si>
  <si>
    <t>из них на выполнение</t>
  </si>
  <si>
    <t>ШКОЛЫ ЗДОРОВЬЯ</t>
  </si>
  <si>
    <t>Школа для пациентов с СН</t>
  </si>
  <si>
    <t>ШАГ</t>
  </si>
  <si>
    <t>обучено</t>
  </si>
  <si>
    <t>Количество школ</t>
  </si>
  <si>
    <t>Кабинеты помощи при отказе от курения</t>
  </si>
  <si>
    <t>Всего обратилось</t>
  </si>
  <si>
    <t>из них КПК</t>
  </si>
  <si>
    <t>из них УПК</t>
  </si>
  <si>
    <t>из них отказалось от курения</t>
  </si>
  <si>
    <t>другие виды помощи</t>
  </si>
  <si>
    <t>Врачи-терапевты</t>
  </si>
  <si>
    <r>
      <t>1.8. МАТЕРИАЛЬНО-ТЕХНИЧЕСКОЕ ОСНАЩЕНИЕ СЛУЖБЫ ПРОФИЛАКТИКИ</t>
    </r>
    <r>
      <rPr>
        <b/>
        <sz val="11"/>
        <color indexed="8"/>
        <rFont val="Times New Roman"/>
        <family val="1"/>
      </rPr>
      <t xml:space="preserve"> </t>
    </r>
  </si>
  <si>
    <t>2.7 ИЗДАТЕЛЬСКАЯ ДЕЯТЕЛЬНОСТЬ</t>
  </si>
  <si>
    <t>(таблица 2701)</t>
  </si>
  <si>
    <t>(таблица 2702)</t>
  </si>
  <si>
    <t>(таблицы 2701, 2702)</t>
  </si>
  <si>
    <t xml:space="preserve"> 2.5 КАТЕГОРИИ ОБУЧЕННЫХ ЗДОРОВОМУ ОБРАЗУ ЖИЗНИ И ПРОФИЛАКТИКЕ ЗАБОЛЕВАНИЙ</t>
  </si>
  <si>
    <t>1.3 СВЕДЕНИЯ ОБ УЧРЕЖДЕНИИ</t>
  </si>
  <si>
    <t xml:space="preserve">Контактный e-mail </t>
  </si>
  <si>
    <t xml:space="preserve">                       в том числе взрослое население (чел.)</t>
  </si>
  <si>
    <t>8</t>
  </si>
  <si>
    <t xml:space="preserve">Всего  штатных должностей врачебного и сред.мед. персонала, всего </t>
  </si>
  <si>
    <t xml:space="preserve">                      Физических лиц (без лиц, находящихся в декретном отпуске и отпуске по уходу за детьми с 0 до 3 лет)</t>
  </si>
  <si>
    <t xml:space="preserve">Наличие в медицинской организации: </t>
  </si>
  <si>
    <t xml:space="preserve">Количество телевизионных экранов в холлах учреждения </t>
  </si>
  <si>
    <t>21</t>
  </si>
  <si>
    <t>№</t>
  </si>
  <si>
    <t>3.5</t>
  </si>
  <si>
    <t xml:space="preserve">1.5.  ШТАТЫ КАБИНЕТА/ОТДЕЛЕНИЯ  МЕДИЦИНСКОЙ ПРОФИЛАКТИКИ </t>
  </si>
  <si>
    <t>Секундомер</t>
  </si>
  <si>
    <t>Есть в других подразделениях, при необходимости используется КМП/ОМП (количество)</t>
  </si>
  <si>
    <t xml:space="preserve">Наличие в КМП/ ОМП (количество) </t>
  </si>
  <si>
    <t>Комплект оборудования для наглядной   пропаганды здорового образа жизни</t>
  </si>
  <si>
    <t>Кушетка</t>
  </si>
  <si>
    <t>Сантиметровая лента</t>
  </si>
  <si>
    <t>Стол</t>
  </si>
  <si>
    <t>Стулья</t>
  </si>
  <si>
    <t>Шкаф для документов</t>
  </si>
  <si>
    <t>Вешалка для одежды</t>
  </si>
  <si>
    <t>Процедурный столик</t>
  </si>
  <si>
    <t>Бактерицидная лампа</t>
  </si>
  <si>
    <t>Контейнер для замачивания одноразовых мундштуков, тест-полосок</t>
  </si>
  <si>
    <t>представителей Администрации муниципальных образований</t>
  </si>
  <si>
    <t xml:space="preserve">Профилактические программы </t>
  </si>
  <si>
    <t>Информационные материалы для электронных СМИ (интернет-сайтов, групп в социальных сетях)</t>
  </si>
  <si>
    <t xml:space="preserve">            КАБИНЕТА/ОТДЕЛЕНИЯ  МЕДИЦИНСКОЙ ПРОФИЛАКТИКИ</t>
  </si>
  <si>
    <t xml:space="preserve">Видеоролики, разработанные специалистами медицинской организации  </t>
  </si>
  <si>
    <t xml:space="preserve">Аудиоролики, разработанные специалистами медицинской организации  </t>
  </si>
  <si>
    <t>на выявление ранних признаков ЗНО</t>
  </si>
  <si>
    <t xml:space="preserve">По другим вопросам </t>
  </si>
  <si>
    <t>ВСЕГО подготовлено материалов (сумма строк 1- 11)</t>
  </si>
  <si>
    <t>"Уроки здоровья" (с детьми)</t>
  </si>
  <si>
    <t>Профилактическое консультирование  (во время диспансеризации, профилактических осмотров, проведения массовых мероприятий)</t>
  </si>
  <si>
    <t>Работа «Телефона доверия»</t>
  </si>
  <si>
    <t>Работа «Горячих линий»</t>
  </si>
  <si>
    <t>2.5 КАТЕГОРИИ ОБУЧЕННЫХ ЗДОРОВОМУ ОБРАЗУ ЖИЗНИ И ПРОФИЛАКТИКЕ ЗАБОЛЕВАНИЙ  И ФОРМИРОВАНИЮ ЗДОРОВОГО ОБРАЗА ЖИЗНИ</t>
  </si>
  <si>
    <t>1.24</t>
  </si>
  <si>
    <t>1.25</t>
  </si>
  <si>
    <t>1.26</t>
  </si>
  <si>
    <t>1.27</t>
  </si>
  <si>
    <t>"Всемирный День борьбы со СПИДом" (1 - да, 0 - нет)</t>
  </si>
  <si>
    <t>"Единая неделя иммунизации" (1 - да, 0 - нет)</t>
  </si>
  <si>
    <r>
      <t>1.7. МАТЕРИАЛЬНО-ТЕХНИЧЕСКОЕ ОСНАЩЕНИЕ СЛУЖБЫ МЕДИЦИНСКОЙ ПРОФИЛАКТИКИ</t>
    </r>
    <r>
      <rPr>
        <b/>
        <sz val="12"/>
        <color indexed="8"/>
        <rFont val="Times New Roman"/>
        <family val="1"/>
      </rPr>
      <t xml:space="preserve"> </t>
    </r>
  </si>
  <si>
    <t>Всего анкетирований (сумма строк 1, 2, 3)</t>
  </si>
  <si>
    <t>Издано других материалов (перечислить в пояснительной)</t>
  </si>
  <si>
    <t>Число  наименований роликов</t>
  </si>
  <si>
    <t>Ф. И. О.</t>
  </si>
  <si>
    <t xml:space="preserve">Основная должность </t>
  </si>
  <si>
    <t>Количество групп в социальных сетях (в пояснительной записке указать ссылки)</t>
  </si>
  <si>
    <t xml:space="preserve">1.4. СТРУКТУРА ОТДЕЛЕНИЯ  МЕДИЦИНСКОЙ ПРОФИЛАКТИКИ </t>
  </si>
  <si>
    <r>
      <t xml:space="preserve">Структурные подразделения в составе ОМП </t>
    </r>
    <r>
      <rPr>
        <sz val="12"/>
        <color indexed="8"/>
        <rFont val="Times New Roman"/>
        <family val="1"/>
      </rPr>
      <t>(из положения об ОМП)</t>
    </r>
  </si>
  <si>
    <t xml:space="preserve">                                             СВЕДЕНИЯ О ДЕЯТЕЛЬНОСТИ </t>
  </si>
  <si>
    <t xml:space="preserve">     ЗА</t>
  </si>
  <si>
    <t>Специалисты с высшим немедицинским  образованием,           из них</t>
  </si>
  <si>
    <t>"Сегодня модно быть здоровым" (1-да, 0-нет)</t>
  </si>
  <si>
    <t>Ответственный за профилактическую</t>
  </si>
  <si>
    <t>работу в медицинской организации</t>
  </si>
  <si>
    <r>
      <t>Число медицинских работников, обученных методике профилактики заболеваний и укрепления здоровья</t>
    </r>
    <r>
      <rPr>
        <sz val="12"/>
        <color indexed="8"/>
        <rFont val="Times New Roman"/>
        <family val="1"/>
      </rPr>
      <t>, чел.</t>
    </r>
  </si>
  <si>
    <r>
      <t>Число лиц, обученных основам здорового образа жизни</t>
    </r>
    <r>
      <rPr>
        <sz val="12"/>
        <color indexed="8"/>
        <rFont val="Times New Roman"/>
        <family val="1"/>
      </rPr>
      <t>, чел.</t>
    </r>
  </si>
  <si>
    <r>
      <t>Число пациентов, обученных в Школах здоровья - всего, чел.</t>
    </r>
    <r>
      <rPr>
        <sz val="12"/>
        <color indexed="8"/>
        <rFont val="Calibri"/>
        <family val="2"/>
      </rPr>
      <t xml:space="preserve"> </t>
    </r>
  </si>
  <si>
    <t xml:space="preserve">в том числе: школе для беременных </t>
  </si>
  <si>
    <r>
      <t xml:space="preserve">школе для пациентов с сердечной </t>
    </r>
    <r>
      <rPr>
        <sz val="12"/>
        <color indexed="8"/>
        <rFont val="Times New Roman"/>
        <family val="1"/>
      </rPr>
      <t>недостаточностью</t>
    </r>
    <r>
      <rPr>
        <sz val="12"/>
        <color indexed="8"/>
        <rFont val="Calibri"/>
        <family val="2"/>
      </rPr>
      <t xml:space="preserve"> </t>
    </r>
  </si>
  <si>
    <r>
      <t>школе для пациентов на хроническом диализе</t>
    </r>
    <r>
      <rPr>
        <sz val="12"/>
        <color indexed="8"/>
        <rFont val="Calibri"/>
        <family val="2"/>
      </rPr>
      <t xml:space="preserve"> </t>
    </r>
  </si>
  <si>
    <r>
      <t xml:space="preserve">школе для пациентов с заболеваниями суставов и </t>
    </r>
    <r>
      <rPr>
        <sz val="12"/>
        <color indexed="8"/>
        <rFont val="Times New Roman"/>
        <family val="1"/>
      </rPr>
      <t>позвоночника</t>
    </r>
  </si>
  <si>
    <r>
      <t>школе для пациентов с бронхиальной астмой</t>
    </r>
    <r>
      <rPr>
        <sz val="12"/>
        <color indexed="8"/>
        <rFont val="Calibri"/>
        <family val="2"/>
      </rPr>
      <t xml:space="preserve"> </t>
    </r>
  </si>
  <si>
    <t>школе здорового образа жизни</t>
  </si>
  <si>
    <r>
      <t>школе для пациентов с сахарным диабетом</t>
    </r>
    <r>
      <rPr>
        <sz val="12"/>
        <color indexed="8"/>
        <rFont val="Calibri"/>
        <family val="2"/>
      </rPr>
      <t xml:space="preserve"> </t>
    </r>
  </si>
  <si>
    <r>
      <t xml:space="preserve">школе для пациентов с артериальной </t>
    </r>
    <r>
      <rPr>
        <sz val="12"/>
        <color indexed="8"/>
        <rFont val="Times New Roman"/>
        <family val="1"/>
      </rPr>
      <t>гипертензией</t>
    </r>
  </si>
  <si>
    <t>школе для пациентов, перенёсших ОНМК</t>
  </si>
  <si>
    <t>школе для пациентов, с ИБС и перенёсших инфаркт миокарда</t>
  </si>
  <si>
    <r>
      <t>прочих школах:</t>
    </r>
    <r>
      <rPr>
        <sz val="12"/>
        <color indexed="8"/>
        <rFont val="Calibri"/>
        <family val="2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</si>
  <si>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</si>
  <si>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</si>
  <si>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</si>
  <si>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</si>
  <si>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</si>
  <si>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</si>
  <si>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</si>
  <si>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</si>
  <si>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r>
      <t>Число проведенных массовых мероприятий, ед.</t>
    </r>
    <r>
      <rPr>
        <sz val="12"/>
        <color indexed="8"/>
        <rFont val="Calibri"/>
        <family val="2"/>
      </rPr>
      <t xml:space="preserve"> </t>
    </r>
  </si>
  <si>
    <r>
      <t>Число лиц, участвующих в мероприятиях, чел.</t>
    </r>
    <r>
      <rPr>
        <sz val="12"/>
        <color indexed="8"/>
        <rFont val="Calibri"/>
        <family val="2"/>
      </rPr>
      <t xml:space="preserve"> </t>
    </r>
  </si>
  <si>
    <t>Школа для пациентов с аллергическими заболеваниями, атопич. дерматитом</t>
  </si>
  <si>
    <t>Школа для беременных в женской консультации, родильном доме</t>
  </si>
  <si>
    <t>Школа материнства (молодой матери)  в роддомах</t>
  </si>
  <si>
    <t>Школа молодой матери в детских поликлиниках</t>
  </si>
  <si>
    <t>Школа для пациентов с ВИЧ</t>
  </si>
  <si>
    <t>Школа профилактики АГ в центре здоровья</t>
  </si>
  <si>
    <t>Школа профилактики БА в центре здоровья</t>
  </si>
  <si>
    <t>Школа профилактики СД в центре здоровья</t>
  </si>
  <si>
    <t>Школа профилактики заболеваний костно-мышечной системы в центре здоровья</t>
  </si>
  <si>
    <t>Школа профилактики онкологических заболеваний</t>
  </si>
  <si>
    <r>
      <t>№ строки</t>
    </r>
    <r>
      <rPr>
        <sz val="12"/>
        <color indexed="8"/>
        <rFont val="Calibri"/>
        <family val="2"/>
      </rPr>
      <t xml:space="preserve"> </t>
    </r>
  </si>
  <si>
    <t>должность</t>
  </si>
  <si>
    <t>из них взрослые</t>
  </si>
  <si>
    <t>Конференц-зал</t>
  </si>
  <si>
    <t>Количество мест</t>
  </si>
  <si>
    <t xml:space="preserve">Телеэкраны </t>
  </si>
  <si>
    <t>врачи методисты</t>
  </si>
  <si>
    <t>врачи по ГВ</t>
  </si>
  <si>
    <t>врачи по МП</t>
  </si>
  <si>
    <t>прочие инструкторы ГВ</t>
  </si>
  <si>
    <t>кушетка</t>
  </si>
  <si>
    <t>стол</t>
  </si>
  <si>
    <t>стулья</t>
  </si>
  <si>
    <t>шкаф</t>
  </si>
  <si>
    <t>вешалка</t>
  </si>
  <si>
    <t>проц.стол</t>
  </si>
  <si>
    <t>бак.лампа</t>
  </si>
  <si>
    <t>тв</t>
  </si>
  <si>
    <t>фото</t>
  </si>
  <si>
    <t>нагляд.помобия</t>
  </si>
  <si>
    <t>биоимпед.</t>
  </si>
  <si>
    <t>секундомер</t>
  </si>
  <si>
    <t>лента</t>
  </si>
  <si>
    <t>ВГД</t>
  </si>
  <si>
    <t>ХС</t>
  </si>
  <si>
    <t>ГЛЮ</t>
  </si>
  <si>
    <t>контейнер</t>
  </si>
  <si>
    <t>фильмы</t>
  </si>
  <si>
    <t>нагляд.оборудование</t>
  </si>
  <si>
    <t>прочее</t>
  </si>
  <si>
    <t>Комплект разработанной Школы здоровья</t>
  </si>
  <si>
    <t>ШЗ</t>
  </si>
  <si>
    <t>ОНКО</t>
  </si>
  <si>
    <t>Туберкулёз</t>
  </si>
  <si>
    <t>ВДЗ</t>
  </si>
  <si>
    <t>АГ</t>
  </si>
  <si>
    <t>ВДБТД</t>
  </si>
  <si>
    <t>День города</t>
  </si>
  <si>
    <t>ДПЧ</t>
  </si>
  <si>
    <t>ДБИ</t>
  </si>
  <si>
    <t>СД</t>
  </si>
  <si>
    <t>СПИД</t>
  </si>
  <si>
    <t>ФЗ</t>
  </si>
  <si>
    <t>Прогулка</t>
  </si>
  <si>
    <t>ЕНИ</t>
  </si>
  <si>
    <t>Прочие</t>
  </si>
  <si>
    <t>Ролики на ТВ</t>
  </si>
  <si>
    <t>Атеросклекроз</t>
  </si>
  <si>
    <t>ИМ</t>
  </si>
  <si>
    <t>Коронарный клуб</t>
  </si>
  <si>
    <t>ОНМК</t>
  </si>
  <si>
    <t>ПП ЦНС</t>
  </si>
  <si>
    <t>эпилепсия</t>
  </si>
  <si>
    <t>ДЦП</t>
  </si>
  <si>
    <t>Паркенсон</t>
  </si>
  <si>
    <t>ОНПР</t>
  </si>
  <si>
    <t>гепатит</t>
  </si>
  <si>
    <t>ОКИ</t>
  </si>
  <si>
    <t>Туберкулез</t>
  </si>
  <si>
    <t>БА</t>
  </si>
  <si>
    <t>ХОБЛ</t>
  </si>
  <si>
    <t>суставы</t>
  </si>
  <si>
    <t>онко</t>
  </si>
  <si>
    <t>аллегич</t>
  </si>
  <si>
    <t>Псориаз</t>
  </si>
  <si>
    <t>Глаза</t>
  </si>
  <si>
    <t>Муковисцедоз</t>
  </si>
  <si>
    <t>ВИЧ</t>
  </si>
  <si>
    <t>Почки</t>
  </si>
  <si>
    <t>Диализ</t>
  </si>
  <si>
    <t>Беременные ЖК</t>
  </si>
  <si>
    <t>Беременые ДП</t>
  </si>
  <si>
    <t>Школа молодой матери роддом</t>
  </si>
  <si>
    <t>Школа молодой матери ДП</t>
  </si>
  <si>
    <t>ДДУ</t>
  </si>
  <si>
    <t>опекуны</t>
  </si>
  <si>
    <t>грудное вскармливание</t>
  </si>
  <si>
    <t>ФР</t>
  </si>
  <si>
    <t>Антистресс</t>
  </si>
  <si>
    <t>курение</t>
  </si>
  <si>
    <t>профилактика табакокурения</t>
  </si>
  <si>
    <t>профилактика АГ</t>
  </si>
  <si>
    <t>профилактика БА</t>
  </si>
  <si>
    <t>профилактика СД</t>
  </si>
  <si>
    <t>профилактика КМН</t>
  </si>
  <si>
    <t>ЗОЖ</t>
  </si>
  <si>
    <t>репрод.подростков</t>
  </si>
  <si>
    <t>репродукт. Женщин</t>
  </si>
  <si>
    <t>активное долголетие</t>
  </si>
  <si>
    <t>ЖКТ</t>
  </si>
  <si>
    <t>Школа материнства для беременных в детских поликлиниках</t>
  </si>
  <si>
    <t>Другое (перечислить в пояснительной записке)</t>
  </si>
  <si>
    <t>2.1. ОБУЧЕНИЕ КАДРОВ ВОПРОСАМ ПРОФИЛАКТИКИ ЗАБОЛЕВАНИЙ И ФОРМИРОВАНИЮ ЗДОРОВОГО ОБРАЗА ЖИЗНИ</t>
  </si>
  <si>
    <t>2.2. ПОДГОТОВКА ИНФОРМАЦИОННЫХ И МЕТОДИЧЕСКИХ МАТЕРИАЛОВ ПО ВОПРОСАМ ПРОФИЛАКТИКИ ЗАБОЛЕВАНИЙ И ФОРМИРОВАНИЮ ЗДОРОВОГО ОБРАЗА ЖИЗНИ</t>
  </si>
  <si>
    <t>"Улица здоровья" в День города Ижевска ( 1 - да, 0 - нет)</t>
  </si>
  <si>
    <t>Количество посадочных мест в конференц-зале</t>
  </si>
  <si>
    <t>________________</t>
  </si>
  <si>
    <t xml:space="preserve">Телефон/факс (с кодом города) </t>
  </si>
  <si>
    <t xml:space="preserve">Ф.И.О. главного врача </t>
  </si>
  <si>
    <t>Контактный телефон  (рабочий, мобильный)  с кодом города</t>
  </si>
  <si>
    <t>Согласовано</t>
  </si>
  <si>
    <t>Ф.И.О. заведующего ОМП/КМП (при наличии)</t>
  </si>
  <si>
    <t>Обучено медицинских работников (врачи, средний медицинский персонал), всего</t>
  </si>
  <si>
    <t>Консультирование в Кабинете помощи при отказе от курения (краткие и углублённые)</t>
  </si>
  <si>
    <t>Видеодемонстрации (показ фильмов)</t>
  </si>
  <si>
    <t>Беседы</t>
  </si>
  <si>
    <t>1.28</t>
  </si>
  <si>
    <t>"Теплоход здоровья" (число мероприятий)</t>
  </si>
  <si>
    <t>"Всероссийский день трезвости" (1 - да, 0 - нет)</t>
  </si>
  <si>
    <t>"Всемирный день борьбы с раком молочной железы" (1 - да, 0 - нет)</t>
  </si>
  <si>
    <t>"Здоровые зубки-здоровые детки" (1 - да, 0 - нет)</t>
  </si>
  <si>
    <t>Информационная кампания по информированию о первых признаках инсульта и инфаркта (1 - да, 0 - нет)</t>
  </si>
  <si>
    <t>"Улица здоровья" в рамках визита Главы республики (число мероприятий)</t>
  </si>
  <si>
    <t>Размещено баннеров (в пояснительной перечислить названия и места размещения)</t>
  </si>
  <si>
    <t xml:space="preserve">Трансляция социальных роликов по профилактике и ЗОЖ на телеэкранах </t>
  </si>
  <si>
    <t>Продемонстрировано роликов в местах массового скопления людей , в том числе в холле мед.организации</t>
  </si>
  <si>
    <t xml:space="preserve">Ответы на обращения по "Горячей линии", подготовленные специалистами КМП/ОМП        </t>
  </si>
  <si>
    <r>
      <t xml:space="preserve">Наличие </t>
    </r>
    <r>
      <rPr>
        <b/>
        <sz val="12"/>
        <color indexed="8"/>
        <rFont val="Times New Roman"/>
        <family val="1"/>
      </rPr>
      <t>переподготовки</t>
    </r>
    <r>
      <rPr>
        <sz val="12"/>
        <color indexed="8"/>
        <rFont val="Times New Roman"/>
        <family val="1"/>
      </rPr>
      <t xml:space="preserve"> по гигиеническому воспитанию, медицинской профилактике         (указать  год учебы)</t>
    </r>
  </si>
  <si>
    <r>
      <t xml:space="preserve">Наличие </t>
    </r>
    <r>
      <rPr>
        <b/>
        <sz val="12"/>
        <color indexed="8"/>
        <rFont val="Times New Roman"/>
        <family val="1"/>
      </rPr>
      <t>тематического</t>
    </r>
    <r>
      <rPr>
        <sz val="12"/>
        <color indexed="8"/>
        <rFont val="Times New Roman"/>
        <family val="1"/>
      </rPr>
      <t xml:space="preserve"> усовершенствования  по профилактике заболеваний и формированию ЗОЖ                       (указать год учебы)   </t>
    </r>
  </si>
  <si>
    <t xml:space="preserve">Кабинета здорового ребёнка (количество) </t>
  </si>
  <si>
    <t>22</t>
  </si>
  <si>
    <t>Количество  в подведомственных образовательных учреждениях  эстетично оформленных  стендов по профилактике и ЗОЖ</t>
  </si>
  <si>
    <t xml:space="preserve">Школа для пациентов с ОНПР </t>
  </si>
  <si>
    <t>Школа коррекции факторов риска НИЗ</t>
  </si>
  <si>
    <t>Школа для желающих снизить вес (в том числе, Школа правильного питания)</t>
  </si>
  <si>
    <r>
      <t>Школа профилактики табакокурения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для подростков </t>
    </r>
  </si>
  <si>
    <t>Таблица 2. СВЕДЕНИЯ О РАБОТЕ КАБИНЕТА ПОМОЩИ ПРИ ОТКАЗЕ ОТ КУРЕНИЯ И ШКОЛ ДЛЯ ЖЕЛАЮЩИХ БРОСИТЬ КУРИТЬ</t>
  </si>
  <si>
    <t>Количество проведенных мероприятий</t>
  </si>
  <si>
    <t xml:space="preserve">Число обратившихся </t>
  </si>
  <si>
    <t>Кабинет помощи при отказе от курения</t>
  </si>
  <si>
    <t>Модно быть здоровым</t>
  </si>
  <si>
    <t>Трезвость</t>
  </si>
  <si>
    <t>Зубки</t>
  </si>
  <si>
    <t>Инсльт, инфаркт</t>
  </si>
  <si>
    <t>Рак молочной железы</t>
  </si>
  <si>
    <t>Теплоход</t>
  </si>
  <si>
    <t>УЗ</t>
  </si>
  <si>
    <t>кардиодесант</t>
  </si>
  <si>
    <t>темат.обучение</t>
  </si>
  <si>
    <t>переподготовка</t>
  </si>
  <si>
    <t>Психологи</t>
  </si>
  <si>
    <t>прочие штаты не ОМП</t>
  </si>
  <si>
    <t>по курению</t>
  </si>
  <si>
    <t xml:space="preserve">Сценарии  массовых профилактических мероприятий, акций </t>
  </si>
  <si>
    <t>1.23</t>
  </si>
  <si>
    <t xml:space="preserve">углублённое индивидуальное профилактическое консультирование  при профилактическом осмотре, в том числе диспансеризации                         </t>
  </si>
  <si>
    <t>отказалось от курения в Школах</t>
  </si>
  <si>
    <t>до 18 лет</t>
  </si>
  <si>
    <t>старше 60 лет</t>
  </si>
  <si>
    <t>репрод. подростков</t>
  </si>
  <si>
    <t>БУЗ</t>
  </si>
  <si>
    <t>Количество стационарных информационных стендов по профилактике в медицинской организации (включая ФАПы, врачебные амбулатории)</t>
  </si>
  <si>
    <t>стенды в школах</t>
  </si>
  <si>
    <t>краткое профилактическое консультирование                                                 при профилактическом осмотре, в том числе диспансеризации</t>
  </si>
  <si>
    <t>из них для родителей детей в возрасте 0-2 года включительно</t>
  </si>
  <si>
    <t>из них детей в возрасте 0-2 года включительно</t>
  </si>
  <si>
    <t>Число детей, родители (законные представители) которых прошли обучение в Школах здоровья</t>
  </si>
  <si>
    <t>в том числе до 18 лет</t>
  </si>
  <si>
    <t>предварительная</t>
  </si>
  <si>
    <t>(таблица 2400)</t>
  </si>
  <si>
    <t>в том числе старше 60 лет</t>
  </si>
  <si>
    <t>Продемонстрировано роликов на телевидении</t>
  </si>
  <si>
    <t>ВСЕГО (сумма строк1, 2, 3, 4)</t>
  </si>
  <si>
    <t>в том числе родители детей  до 2 лет</t>
  </si>
  <si>
    <r>
      <t xml:space="preserve">1.6. СТАВКИ ПО МЕДИЦИНСКОЙ ПРОФИЛАКТИКЕ, НЕ ВХОДЯЩИЕ В СТРУКТУРУ КМП/ОМП </t>
    </r>
    <r>
      <rPr>
        <sz val="12"/>
        <color indexed="10"/>
        <rFont val="Times New Roman"/>
        <family val="1"/>
      </rPr>
      <t>(для медицинских организаций, не имеющих КМП/ОМП)</t>
    </r>
  </si>
  <si>
    <t>Число школ для родителей, дети которых больны хроническими заболеваниями</t>
  </si>
  <si>
    <t>(обязательно приложить бумажный вариант выписки из штатного расписания, заверенного руководителем организации или заместителем руководителя организации, или руководителем кадровой службы, или экономистом)</t>
  </si>
  <si>
    <t>Анализатор окиси углерода выдыхаемого воздуха с определением карбоксигемоглобина (смокелайзер)</t>
  </si>
  <si>
    <t>волонтёров</t>
  </si>
  <si>
    <t>Подготовленные доклады к совещаниям, семинарам, конференциям по вопросам профилактики и формирования ЗОЖ</t>
  </si>
  <si>
    <t>Прочие мероприятия по обучению населения (мастер-классы, разминки, флэш-мобы и т.п.)</t>
  </si>
  <si>
    <t xml:space="preserve">Ответы на обращения в "Онлайн кабинет врача", подготовленные специалистами КМП/ОМП        </t>
  </si>
  <si>
    <t>Напечатано памяток и буклетов (перечислить в пояснительной)</t>
  </si>
  <si>
    <t>Напечатано плакатов (перечислить в пояснительной)</t>
  </si>
  <si>
    <t xml:space="preserve">Работа «Онлайн кабинета врача» </t>
  </si>
  <si>
    <t>Школа для пациентов с муковисцидозом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</si>
</sst>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Calibri"/>
      <family val="2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8">
    <xf numFmtId="0" fontId="0" fillId="0" borderId="0" xfId="0" applyFont="1" applyAlignment="1">
      <alignment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>
      <alignment/>
    </xf>
    <xf numFmtId="1" fontId="57" fillId="0" borderId="0" xfId="0" applyNumberFormat="1" applyFont="1" applyBorder="1" applyAlignment="1" applyProtection="1">
      <alignment horizontal="center" vertical="center"/>
      <protection/>
    </xf>
    <xf numFmtId="1" fontId="57" fillId="0" borderId="0" xfId="0" applyNumberFormat="1" applyFont="1" applyFill="1" applyBorder="1" applyAlignment="1" applyProtection="1">
      <alignment horizontal="center" vertical="center" wrapText="1"/>
      <protection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1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16" fontId="63" fillId="0" borderId="0" xfId="0" applyNumberFormat="1" applyFont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49" fontId="56" fillId="0" borderId="0" xfId="0" applyNumberFormat="1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49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textRotation="90" wrapText="1"/>
      <protection/>
    </xf>
    <xf numFmtId="0" fontId="57" fillId="0" borderId="0" xfId="0" applyFont="1" applyFill="1" applyBorder="1" applyAlignment="1" applyProtection="1">
      <alignment horizontal="center" vertical="center" textRotation="90" wrapText="1"/>
      <protection/>
    </xf>
    <xf numFmtId="0" fontId="65" fillId="34" borderId="1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9" fillId="34" borderId="10" xfId="0" applyFont="1" applyFill="1" applyBorder="1" applyAlignment="1" applyProtection="1">
      <alignment horizontal="center" vertical="center"/>
      <protection/>
    </xf>
    <xf numFmtId="2" fontId="66" fillId="0" borderId="10" xfId="0" applyNumberFormat="1" applyFont="1" applyBorder="1" applyAlignment="1" applyProtection="1">
      <alignment horizontal="center" vertical="center"/>
      <protection/>
    </xf>
    <xf numFmtId="1" fontId="66" fillId="0" borderId="0" xfId="0" applyNumberFormat="1" applyFont="1" applyFill="1" applyBorder="1" applyAlignment="1" applyProtection="1">
      <alignment horizontal="center" vertical="center"/>
      <protection/>
    </xf>
    <xf numFmtId="1" fontId="66" fillId="0" borderId="0" xfId="0" applyNumberFormat="1" applyFont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2" fontId="56" fillId="0" borderId="10" xfId="0" applyNumberFormat="1" applyFont="1" applyBorder="1" applyAlignment="1" applyProtection="1">
      <alignment horizontal="center" vertical="center"/>
      <protection locked="0"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1" fontId="56" fillId="0" borderId="0" xfId="0" applyNumberFormat="1" applyFont="1" applyFill="1" applyBorder="1" applyAlignment="1" applyProtection="1">
      <alignment horizontal="center" vertical="center"/>
      <protection/>
    </xf>
    <xf numFmtId="1" fontId="56" fillId="0" borderId="0" xfId="0" applyNumberFormat="1" applyFont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center"/>
      <protection/>
    </xf>
    <xf numFmtId="2" fontId="66" fillId="0" borderId="10" xfId="0" applyNumberFormat="1" applyFont="1" applyBorder="1" applyAlignment="1" applyProtection="1">
      <alignment horizontal="center" vertical="center"/>
      <protection locked="0"/>
    </xf>
    <xf numFmtId="1" fontId="66" fillId="0" borderId="10" xfId="0" applyNumberFormat="1" applyFont="1" applyBorder="1" applyAlignment="1" applyProtection="1">
      <alignment horizontal="center" vertical="center"/>
      <protection locked="0"/>
    </xf>
    <xf numFmtId="1" fontId="57" fillId="0" borderId="0" xfId="0" applyNumberFormat="1" applyFont="1" applyFill="1" applyBorder="1" applyAlignment="1" applyProtection="1">
      <alignment horizontal="center" vertical="center"/>
      <protection/>
    </xf>
    <xf numFmtId="1" fontId="57" fillId="0" borderId="0" xfId="0" applyNumberFormat="1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textRotation="90" wrapText="1"/>
      <protection/>
    </xf>
    <xf numFmtId="0" fontId="66" fillId="0" borderId="0" xfId="0" applyFont="1" applyFill="1" applyBorder="1" applyAlignment="1" applyProtection="1">
      <alignment horizontal="center" vertical="center" textRotation="90" wrapText="1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1" fontId="58" fillId="0" borderId="0" xfId="0" applyNumberFormat="1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left" vertical="top"/>
      <protection/>
    </xf>
    <xf numFmtId="0" fontId="62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 applyProtection="1">
      <alignment horizontal="center" vertical="center"/>
      <protection/>
    </xf>
    <xf numFmtId="16" fontId="55" fillId="34" borderId="10" xfId="0" applyNumberFormat="1" applyFont="1" applyFill="1" applyBorder="1" applyAlignment="1" applyProtection="1">
      <alignment horizontal="center" vertical="center"/>
      <protection/>
    </xf>
    <xf numFmtId="1" fontId="56" fillId="0" borderId="10" xfId="0" applyNumberFormat="1" applyFont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1" fontId="68" fillId="35" borderId="10" xfId="0" applyNumberFormat="1" applyFont="1" applyFill="1" applyBorder="1" applyAlignment="1" applyProtection="1">
      <alignment horizontal="center" vertical="center"/>
      <protection/>
    </xf>
    <xf numFmtId="1" fontId="56" fillId="35" borderId="10" xfId="0" applyNumberFormat="1" applyFont="1" applyFill="1" applyBorder="1" applyAlignment="1" applyProtection="1">
      <alignment horizontal="center" vertical="center"/>
      <protection locked="0"/>
    </xf>
    <xf numFmtId="1" fontId="56" fillId="35" borderId="10" xfId="0" applyNumberFormat="1" applyFont="1" applyFill="1" applyBorder="1" applyAlignment="1" applyProtection="1">
      <alignment horizontal="center"/>
      <protection locked="0"/>
    </xf>
    <xf numFmtId="1" fontId="66" fillId="35" borderId="10" xfId="0" applyNumberFormat="1" applyFont="1" applyFill="1" applyBorder="1" applyAlignment="1" applyProtection="1">
      <alignment horizontal="center" vertical="center"/>
      <protection/>
    </xf>
    <xf numFmtId="1" fontId="55" fillId="34" borderId="10" xfId="0" applyNumberFormat="1" applyFont="1" applyFill="1" applyBorder="1" applyAlignment="1" applyProtection="1">
      <alignment horizontal="center" vertical="center"/>
      <protection/>
    </xf>
    <xf numFmtId="2" fontId="62" fillId="35" borderId="10" xfId="0" applyNumberFormat="1" applyFont="1" applyFill="1" applyBorder="1" applyAlignment="1" applyProtection="1">
      <alignment horizontal="center" vertical="center"/>
      <protection/>
    </xf>
    <xf numFmtId="2" fontId="56" fillId="35" borderId="10" xfId="0" applyNumberFormat="1" applyFont="1" applyFill="1" applyBorder="1" applyAlignment="1" applyProtection="1">
      <alignment horizontal="center" vertical="center"/>
      <protection/>
    </xf>
    <xf numFmtId="1" fontId="58" fillId="35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left" vertical="center"/>
      <protection/>
    </xf>
    <xf numFmtId="1" fontId="67" fillId="34" borderId="11" xfId="0" applyNumberFormat="1" applyFont="1" applyFill="1" applyBorder="1" applyAlignment="1" applyProtection="1">
      <alignment horizontal="center" vertical="center"/>
      <protection/>
    </xf>
    <xf numFmtId="1" fontId="66" fillId="35" borderId="11" xfId="0" applyNumberFormat="1" applyFont="1" applyFill="1" applyBorder="1" applyAlignment="1" applyProtection="1">
      <alignment horizontal="center" vertical="center"/>
      <protection/>
    </xf>
    <xf numFmtId="2" fontId="60" fillId="35" borderId="11" xfId="0" applyNumberFormat="1" applyFont="1" applyFill="1" applyBorder="1" applyAlignment="1" applyProtection="1">
      <alignment horizontal="center" vertical="center"/>
      <protection/>
    </xf>
    <xf numFmtId="1" fontId="55" fillId="34" borderId="10" xfId="0" applyNumberFormat="1" applyFont="1" applyFill="1" applyBorder="1" applyAlignment="1" applyProtection="1">
      <alignment horizontal="center" vertical="center" wrapText="1"/>
      <protection/>
    </xf>
    <xf numFmtId="1" fontId="67" fillId="34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1" fontId="62" fillId="35" borderId="10" xfId="0" applyNumberFormat="1" applyFont="1" applyFill="1" applyBorder="1" applyAlignment="1" applyProtection="1">
      <alignment horizontal="center" vertical="center"/>
      <protection/>
    </xf>
    <xf numFmtId="1" fontId="58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Border="1" applyAlignment="1" applyProtection="1">
      <alignment horizontal="left" wrapText="1"/>
      <protection/>
    </xf>
    <xf numFmtId="1" fontId="68" fillId="35" borderId="0" xfId="0" applyNumberFormat="1" applyFont="1" applyFill="1" applyBorder="1" applyAlignment="1" applyProtection="1">
      <alignment horizontal="center" vertical="center" wrapText="1"/>
      <protection/>
    </xf>
    <xf numFmtId="1" fontId="66" fillId="35" borderId="0" xfId="0" applyNumberFormat="1" applyFont="1" applyFill="1" applyBorder="1" applyAlignment="1" applyProtection="1">
      <alignment horizontal="center" vertical="center"/>
      <protection/>
    </xf>
    <xf numFmtId="2" fontId="66" fillId="35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/>
      <protection/>
    </xf>
    <xf numFmtId="1" fontId="67" fillId="34" borderId="10" xfId="0" applyNumberFormat="1" applyFont="1" applyFill="1" applyBorder="1" applyAlignment="1" applyProtection="1">
      <alignment horizontal="center" vertical="center" wrapText="1"/>
      <protection/>
    </xf>
    <xf numFmtId="1" fontId="56" fillId="35" borderId="10" xfId="0" applyNumberFormat="1" applyFont="1" applyFill="1" applyBorder="1" applyAlignment="1" applyProtection="1">
      <alignment horizontal="center" vertical="center"/>
      <protection/>
    </xf>
    <xf numFmtId="1" fontId="66" fillId="35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/>
      <protection/>
    </xf>
    <xf numFmtId="1" fontId="65" fillId="34" borderId="10" xfId="0" applyNumberFormat="1" applyFont="1" applyFill="1" applyBorder="1" applyAlignment="1" applyProtection="1">
      <alignment horizontal="center" vertical="center" wrapText="1"/>
      <protection/>
    </xf>
    <xf numFmtId="2" fontId="62" fillId="0" borderId="10" xfId="0" applyNumberFormat="1" applyFont="1" applyBorder="1" applyAlignment="1" applyProtection="1">
      <alignment horizontal="center" vertical="center"/>
      <protection/>
    </xf>
    <xf numFmtId="1" fontId="56" fillId="0" borderId="10" xfId="0" applyNumberFormat="1" applyFont="1" applyBorder="1" applyAlignment="1" applyProtection="1">
      <alignment horizontal="center" vertical="center" wrapText="1"/>
      <protection/>
    </xf>
    <xf numFmtId="49" fontId="65" fillId="34" borderId="10" xfId="0" applyNumberFormat="1" applyFont="1" applyFill="1" applyBorder="1" applyAlignment="1" applyProtection="1">
      <alignment horizontal="center" vertical="center" wrapText="1"/>
      <protection/>
    </xf>
    <xf numFmtId="2" fontId="56" fillId="0" borderId="10" xfId="0" applyNumberFormat="1" applyFont="1" applyBorder="1" applyAlignment="1" applyProtection="1">
      <alignment horizontal="center" vertical="center"/>
      <protection/>
    </xf>
    <xf numFmtId="1" fontId="58" fillId="0" borderId="10" xfId="0" applyNumberFormat="1" applyFont="1" applyBorder="1" applyAlignment="1" applyProtection="1">
      <alignment horizontal="center" vertical="center"/>
      <protection/>
    </xf>
    <xf numFmtId="2" fontId="62" fillId="0" borderId="10" xfId="0" applyNumberFormat="1" applyFont="1" applyBorder="1" applyAlignment="1" applyProtection="1">
      <alignment horizontal="center" vertical="center"/>
      <protection locked="0"/>
    </xf>
    <xf numFmtId="1" fontId="59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 horizontal="left" vertical="center" wrapText="1"/>
      <protection/>
    </xf>
    <xf numFmtId="1" fontId="57" fillId="35" borderId="10" xfId="0" applyNumberFormat="1" applyFont="1" applyFill="1" applyBorder="1" applyAlignment="1" applyProtection="1">
      <alignment horizontal="center" vertical="center"/>
      <protection/>
    </xf>
    <xf numFmtId="49" fontId="67" fillId="34" borderId="10" xfId="0" applyNumberFormat="1" applyFont="1" applyFill="1" applyBorder="1" applyAlignment="1" applyProtection="1">
      <alignment horizontal="center" vertical="center" wrapText="1"/>
      <protection/>
    </xf>
    <xf numFmtId="1" fontId="57" fillId="35" borderId="10" xfId="0" applyNumberFormat="1" applyFont="1" applyFill="1" applyBorder="1" applyAlignment="1" applyProtection="1">
      <alignment horizontal="center" vertical="center"/>
      <protection locked="0"/>
    </xf>
    <xf numFmtId="49" fontId="55" fillId="34" borderId="10" xfId="0" applyNumberFormat="1" applyFont="1" applyFill="1" applyBorder="1" applyAlignment="1" applyProtection="1">
      <alignment horizontal="center" vertical="center"/>
      <protection/>
    </xf>
    <xf numFmtId="49" fontId="67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left" wrapText="1"/>
      <protection/>
    </xf>
    <xf numFmtId="0" fontId="65" fillId="34" borderId="10" xfId="0" applyFont="1" applyFill="1" applyBorder="1" applyAlignment="1" applyProtection="1">
      <alignment horizontal="center" vertical="center" wrapText="1"/>
      <protection/>
    </xf>
    <xf numFmtId="0" fontId="59" fillId="34" borderId="10" xfId="0" applyFont="1" applyFill="1" applyBorder="1" applyAlignment="1" applyProtection="1">
      <alignment horizontal="center" vertical="top" wrapText="1"/>
      <protection/>
    </xf>
    <xf numFmtId="16" fontId="65" fillId="34" borderId="10" xfId="0" applyNumberFormat="1" applyFont="1" applyFill="1" applyBorder="1" applyAlignment="1" applyProtection="1">
      <alignment horizontal="center" wrapText="1"/>
      <protection/>
    </xf>
    <xf numFmtId="16" fontId="65" fillId="34" borderId="10" xfId="0" applyNumberFormat="1" applyFont="1" applyFill="1" applyBorder="1" applyAlignment="1" applyProtection="1">
      <alignment horizontal="center" vertical="center" wrapText="1"/>
      <protection/>
    </xf>
    <xf numFmtId="16" fontId="65" fillId="34" borderId="10" xfId="0" applyNumberFormat="1" applyFont="1" applyFill="1" applyBorder="1" applyAlignment="1" applyProtection="1">
      <alignment horizontal="center" vertical="top" wrapText="1"/>
      <protection/>
    </xf>
    <xf numFmtId="0" fontId="65" fillId="34" borderId="0" xfId="0" applyFont="1" applyFill="1" applyAlignment="1" applyProtection="1">
      <alignment horizontal="center" vertical="center"/>
      <protection/>
    </xf>
    <xf numFmtId="0" fontId="59" fillId="34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top" wrapText="1"/>
      <protection/>
    </xf>
    <xf numFmtId="0" fontId="57" fillId="0" borderId="0" xfId="0" applyFont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horizontal="center" vertical="top" wrapText="1"/>
      <protection/>
    </xf>
    <xf numFmtId="0" fontId="57" fillId="0" borderId="12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left" vertical="center" wrapText="1"/>
      <protection/>
    </xf>
    <xf numFmtId="1" fontId="55" fillId="0" borderId="0" xfId="0" applyNumberFormat="1" applyFont="1" applyFill="1" applyBorder="1" applyAlignment="1" applyProtection="1">
      <alignment horizontal="center" vertical="center" wrapText="1"/>
      <protection/>
    </xf>
    <xf numFmtId="172" fontId="58" fillId="35" borderId="0" xfId="0" applyNumberFormat="1" applyFont="1" applyFill="1" applyBorder="1" applyAlignment="1" applyProtection="1">
      <alignment horizontal="center" vertical="center"/>
      <protection/>
    </xf>
    <xf numFmtId="1" fontId="58" fillId="0" borderId="0" xfId="0" applyNumberFormat="1" applyFont="1" applyFill="1" applyBorder="1" applyAlignment="1" applyProtection="1">
      <alignment horizontal="center" vertical="center"/>
      <protection/>
    </xf>
    <xf numFmtId="172" fontId="58" fillId="0" borderId="10" xfId="0" applyNumberFormat="1" applyFont="1" applyBorder="1" applyAlignment="1" applyProtection="1">
      <alignment horizontal="center" vertical="center" wrapText="1"/>
      <protection locked="0"/>
    </xf>
    <xf numFmtId="172" fontId="57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172" fontId="57" fillId="0" borderId="0" xfId="0" applyNumberFormat="1" applyFont="1" applyBorder="1" applyAlignment="1" applyProtection="1">
      <alignment horizontal="center" vertical="center" wrapText="1"/>
      <protection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left"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1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/>
      <protection/>
    </xf>
    <xf numFmtId="0" fontId="65" fillId="33" borderId="10" xfId="0" applyFont="1" applyFill="1" applyBorder="1" applyAlignment="1" applyProtection="1">
      <alignment horizontal="center" vertical="center" wrapText="1"/>
      <protection/>
    </xf>
    <xf numFmtId="1" fontId="65" fillId="33" borderId="10" xfId="0" applyNumberFormat="1" applyFont="1" applyFill="1" applyBorder="1" applyAlignment="1" applyProtection="1">
      <alignment horizontal="center" vertical="center" wrapText="1"/>
      <protection/>
    </xf>
    <xf numFmtId="1" fontId="66" fillId="0" borderId="10" xfId="0" applyNumberFormat="1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0" fontId="65" fillId="33" borderId="1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8" fillId="36" borderId="0" xfId="0" applyFont="1" applyFill="1" applyAlignment="1">
      <alignment/>
    </xf>
    <xf numFmtId="1" fontId="58" fillId="36" borderId="0" xfId="0" applyNumberFormat="1" applyFont="1" applyFill="1" applyAlignment="1">
      <alignment horizontal="center" vertical="center"/>
    </xf>
    <xf numFmtId="0" fontId="58" fillId="36" borderId="0" xfId="0" applyFont="1" applyFill="1" applyAlignment="1">
      <alignment horizontal="center" vertical="top"/>
    </xf>
    <xf numFmtId="0" fontId="58" fillId="36" borderId="0" xfId="0" applyFont="1" applyFill="1" applyAlignment="1">
      <alignment vertical="center"/>
    </xf>
    <xf numFmtId="0" fontId="0" fillId="36" borderId="0" xfId="0" applyFill="1" applyAlignment="1">
      <alignment/>
    </xf>
    <xf numFmtId="0" fontId="69" fillId="36" borderId="0" xfId="0" applyFont="1" applyFill="1" applyAlignment="1">
      <alignment/>
    </xf>
    <xf numFmtId="0" fontId="57" fillId="36" borderId="0" xfId="0" applyFont="1" applyFill="1" applyAlignment="1">
      <alignment vertical="center"/>
    </xf>
    <xf numFmtId="16" fontId="61" fillId="36" borderId="0" xfId="0" applyNumberFormat="1" applyFont="1" applyFill="1" applyAlignment="1">
      <alignment vertical="center"/>
    </xf>
    <xf numFmtId="0" fontId="61" fillId="36" borderId="0" xfId="0" applyFont="1" applyFill="1" applyAlignment="1">
      <alignment vertical="center"/>
    </xf>
    <xf numFmtId="0" fontId="58" fillId="36" borderId="0" xfId="0" applyFont="1" applyFill="1" applyAlignment="1">
      <alignment horizontal="center" vertical="top" wrapText="1"/>
    </xf>
    <xf numFmtId="0" fontId="58" fillId="36" borderId="10" xfId="0" applyFont="1" applyFill="1" applyBorder="1" applyAlignment="1">
      <alignment horizontal="center" vertical="center" wrapText="1"/>
    </xf>
    <xf numFmtId="1" fontId="58" fillId="36" borderId="0" xfId="0" applyNumberFormat="1" applyFont="1" applyFill="1" applyAlignment="1">
      <alignment horizontal="left" vertical="center"/>
    </xf>
    <xf numFmtId="1" fontId="58" fillId="36" borderId="10" xfId="0" applyNumberFormat="1" applyFont="1" applyFill="1" applyBorder="1" applyAlignment="1">
      <alignment horizontal="center" vertical="center" wrapText="1"/>
    </xf>
    <xf numFmtId="0" fontId="57" fillId="36" borderId="0" xfId="0" applyFont="1" applyFill="1" applyAlignment="1">
      <alignment/>
    </xf>
    <xf numFmtId="0" fontId="58" fillId="36" borderId="0" xfId="0" applyFont="1" applyFill="1" applyAlignment="1">
      <alignment horizontal="left" vertical="center"/>
    </xf>
    <xf numFmtId="2" fontId="58" fillId="36" borderId="10" xfId="0" applyNumberFormat="1" applyFont="1" applyFill="1" applyBorder="1" applyAlignment="1">
      <alignment horizontal="center" vertical="center" wrapText="1"/>
    </xf>
    <xf numFmtId="0" fontId="57" fillId="36" borderId="0" xfId="0" applyFont="1" applyFill="1" applyAlignment="1">
      <alignment horizontal="left" vertical="center"/>
    </xf>
    <xf numFmtId="1" fontId="58" fillId="36" borderId="0" xfId="0" applyNumberFormat="1" applyFont="1" applyFill="1" applyAlignment="1">
      <alignment/>
    </xf>
    <xf numFmtId="0" fontId="57" fillId="36" borderId="0" xfId="0" applyFont="1" applyFill="1" applyAlignment="1">
      <alignment horizontal="left" indent="1"/>
    </xf>
    <xf numFmtId="0" fontId="58" fillId="36" borderId="10" xfId="0" applyFont="1" applyFill="1" applyBorder="1" applyAlignment="1">
      <alignment horizontal="center" vertical="top" wrapText="1"/>
    </xf>
    <xf numFmtId="1" fontId="58" fillId="36" borderId="0" xfId="0" applyNumberFormat="1" applyFont="1" applyFill="1" applyBorder="1" applyAlignment="1">
      <alignment horizontal="left" vertical="top" wrapText="1"/>
    </xf>
    <xf numFmtId="1" fontId="58" fillId="36" borderId="0" xfId="0" applyNumberFormat="1" applyFont="1" applyFill="1" applyBorder="1" applyAlignment="1">
      <alignment horizontal="center" vertical="center" wrapText="1"/>
    </xf>
    <xf numFmtId="0" fontId="57" fillId="36" borderId="0" xfId="0" applyFont="1" applyFill="1" applyAlignment="1">
      <alignment horizontal="left"/>
    </xf>
    <xf numFmtId="0" fontId="58" fillId="36" borderId="0" xfId="0" applyFont="1" applyFill="1" applyAlignment="1">
      <alignment horizontal="center" vertical="center"/>
    </xf>
    <xf numFmtId="49" fontId="58" fillId="36" borderId="0" xfId="0" applyNumberFormat="1" applyFont="1" applyFill="1" applyAlignment="1">
      <alignment/>
    </xf>
    <xf numFmtId="1" fontId="58" fillId="36" borderId="0" xfId="0" applyNumberFormat="1" applyFont="1" applyFill="1" applyBorder="1" applyAlignment="1">
      <alignment horizontal="center"/>
    </xf>
    <xf numFmtId="1" fontId="58" fillId="36" borderId="0" xfId="0" applyNumberFormat="1" applyFont="1" applyFill="1" applyBorder="1" applyAlignment="1">
      <alignment horizontal="center" vertical="center"/>
    </xf>
    <xf numFmtId="172" fontId="58" fillId="36" borderId="0" xfId="0" applyNumberFormat="1" applyFont="1" applyFill="1" applyAlignment="1">
      <alignment/>
    </xf>
    <xf numFmtId="172" fontId="58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/>
    </xf>
    <xf numFmtId="0" fontId="45" fillId="36" borderId="0" xfId="0" applyFont="1" applyFill="1" applyAlignment="1">
      <alignment/>
    </xf>
    <xf numFmtId="0" fontId="70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49" fontId="63" fillId="0" borderId="0" xfId="0" applyNumberFormat="1" applyFont="1" applyFill="1" applyBorder="1" applyAlignment="1" applyProtection="1">
      <alignment horizontal="center" vertical="center" wrapText="1"/>
      <protection/>
    </xf>
    <xf numFmtId="1" fontId="56" fillId="0" borderId="0" xfId="0" applyNumberFormat="1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2" fontId="58" fillId="0" borderId="0" xfId="0" applyNumberFormat="1" applyFont="1" applyBorder="1" applyAlignment="1" applyProtection="1">
      <alignment horizontal="center" vertical="center"/>
      <protection/>
    </xf>
    <xf numFmtId="1" fontId="56" fillId="0" borderId="14" xfId="0" applyNumberFormat="1" applyFont="1" applyBorder="1" applyAlignment="1" applyProtection="1">
      <alignment horizontal="center" vertical="center"/>
      <protection locked="0"/>
    </xf>
    <xf numFmtId="49" fontId="56" fillId="0" borderId="0" xfId="0" applyNumberFormat="1" applyFont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center" vertical="top"/>
      <protection/>
    </xf>
    <xf numFmtId="1" fontId="56" fillId="0" borderId="0" xfId="0" applyNumberFormat="1" applyFont="1" applyBorder="1" applyAlignment="1" applyProtection="1">
      <alignment horizontal="center" vertical="top"/>
      <protection/>
    </xf>
    <xf numFmtId="0" fontId="66" fillId="0" borderId="0" xfId="0" applyFont="1" applyBorder="1" applyAlignment="1" applyProtection="1">
      <alignment horizontal="left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left" wrapText="1"/>
      <protection/>
    </xf>
    <xf numFmtId="1" fontId="55" fillId="0" borderId="0" xfId="0" applyNumberFormat="1" applyFont="1" applyFill="1" applyBorder="1" applyAlignment="1" applyProtection="1">
      <alignment horizontal="center" vertical="center"/>
      <protection/>
    </xf>
    <xf numFmtId="1" fontId="56" fillId="35" borderId="0" xfId="0" applyNumberFormat="1" applyFont="1" applyFill="1" applyBorder="1" applyAlignment="1" applyProtection="1">
      <alignment horizontal="center" vertical="center"/>
      <protection/>
    </xf>
    <xf numFmtId="2" fontId="56" fillId="35" borderId="0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Border="1" applyAlignment="1" applyProtection="1">
      <alignment horizontal="left" vertical="top"/>
      <protection/>
    </xf>
    <xf numFmtId="2" fontId="58" fillId="35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top"/>
      <protection/>
    </xf>
    <xf numFmtId="0" fontId="64" fillId="0" borderId="0" xfId="0" applyFont="1" applyBorder="1" applyAlignment="1" applyProtection="1">
      <alignment horizontal="left" wrapText="1"/>
      <protection/>
    </xf>
    <xf numFmtId="1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vertical="center" wrapText="1"/>
      <protection/>
    </xf>
    <xf numFmtId="1" fontId="59" fillId="0" borderId="0" xfId="0" applyNumberFormat="1" applyFont="1" applyFill="1" applyBorder="1" applyAlignment="1" applyProtection="1">
      <alignment horizontal="center" vertical="center" wrapText="1"/>
      <protection/>
    </xf>
    <xf numFmtId="1" fontId="57" fillId="0" borderId="0" xfId="0" applyNumberFormat="1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1" fontId="58" fillId="35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/>
      <protection/>
    </xf>
    <xf numFmtId="1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/>
      <protection/>
    </xf>
    <xf numFmtId="0" fontId="65" fillId="33" borderId="10" xfId="0" applyFont="1" applyFill="1" applyBorder="1" applyAlignment="1" applyProtection="1">
      <alignment horizontal="center" vertical="center" wrapText="1"/>
      <protection/>
    </xf>
    <xf numFmtId="1" fontId="65" fillId="33" borderId="10" xfId="0" applyNumberFormat="1" applyFont="1" applyFill="1" applyBorder="1" applyAlignment="1" applyProtection="1">
      <alignment horizontal="center" vertical="center" wrapText="1"/>
      <protection/>
    </xf>
    <xf numFmtId="1" fontId="57" fillId="0" borderId="10" xfId="0" applyNumberFormat="1" applyFont="1" applyBorder="1" applyAlignment="1" applyProtection="1">
      <alignment horizontal="center" vertical="center"/>
      <protection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left" vertical="center" wrapText="1"/>
      <protection/>
    </xf>
    <xf numFmtId="0" fontId="57" fillId="36" borderId="15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49" fontId="57" fillId="36" borderId="16" xfId="0" applyNumberFormat="1" applyFont="1" applyFill="1" applyBorder="1" applyAlignment="1">
      <alignment horizontal="center" vertical="center" wrapText="1"/>
    </xf>
    <xf numFmtId="1" fontId="58" fillId="36" borderId="10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horizontal="right" vertical="center"/>
      <protection locked="0"/>
    </xf>
    <xf numFmtId="0" fontId="5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66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/>
      <protection/>
    </xf>
    <xf numFmtId="0" fontId="64" fillId="0" borderId="0" xfId="0" applyFont="1" applyAlignment="1">
      <alignment/>
    </xf>
    <xf numFmtId="0" fontId="66" fillId="0" borderId="0" xfId="0" applyFont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textRotation="90" wrapText="1"/>
    </xf>
    <xf numFmtId="0" fontId="57" fillId="36" borderId="16" xfId="0" applyFont="1" applyFill="1" applyBorder="1" applyAlignment="1">
      <alignment horizontal="center" vertical="center" textRotation="90" wrapText="1"/>
    </xf>
    <xf numFmtId="0" fontId="57" fillId="37" borderId="10" xfId="0" applyFont="1" applyFill="1" applyBorder="1" applyAlignment="1">
      <alignment horizontal="center" vertical="center" textRotation="90" wrapText="1"/>
    </xf>
    <xf numFmtId="0" fontId="58" fillId="36" borderId="10" xfId="0" applyFont="1" applyFill="1" applyBorder="1" applyAlignment="1">
      <alignment horizontal="center" vertical="center" textRotation="90" wrapText="1"/>
    </xf>
    <xf numFmtId="0" fontId="58" fillId="36" borderId="10" xfId="0" applyFont="1" applyFill="1" applyBorder="1" applyAlignment="1">
      <alignment textRotation="90" wrapText="1"/>
    </xf>
    <xf numFmtId="0" fontId="58" fillId="36" borderId="10" xfId="0" applyFont="1" applyFill="1" applyBorder="1" applyAlignment="1">
      <alignment textRotation="90"/>
    </xf>
    <xf numFmtId="0" fontId="57" fillId="36" borderId="10" xfId="0" applyNumberFormat="1" applyFont="1" applyFill="1" applyBorder="1" applyAlignment="1">
      <alignment horizontal="center" vertical="center" textRotation="90" wrapText="1"/>
    </xf>
    <xf numFmtId="0" fontId="57" fillId="36" borderId="14" xfId="0" applyNumberFormat="1" applyFont="1" applyFill="1" applyBorder="1" applyAlignment="1">
      <alignment horizontal="center" vertical="center" textRotation="90" wrapText="1"/>
    </xf>
    <xf numFmtId="0" fontId="57" fillId="36" borderId="14" xfId="0" applyFont="1" applyFill="1" applyBorder="1" applyAlignment="1">
      <alignment horizontal="center" vertical="center" textRotation="90"/>
    </xf>
    <xf numFmtId="0" fontId="57" fillId="36" borderId="17" xfId="0" applyFont="1" applyFill="1" applyBorder="1" applyAlignment="1">
      <alignment horizontal="center" vertical="center" textRotation="90" wrapText="1"/>
    </xf>
    <xf numFmtId="49" fontId="57" fillId="36" borderId="15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 applyProtection="1">
      <alignment horizontal="center" vertical="center" textRotation="90" wrapText="1"/>
      <protection/>
    </xf>
    <xf numFmtId="0" fontId="57" fillId="36" borderId="10" xfId="0" applyFont="1" applyFill="1" applyBorder="1" applyAlignment="1">
      <alignment horizontal="center" vertical="center" textRotation="90"/>
    </xf>
    <xf numFmtId="0" fontId="0" fillId="36" borderId="10" xfId="0" applyFill="1" applyBorder="1" applyAlignment="1">
      <alignment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" fontId="65" fillId="33" borderId="10" xfId="0" applyNumberFormat="1" applyFont="1" applyFill="1" applyBorder="1" applyAlignment="1" applyProtection="1">
      <alignment horizontal="center" vertical="center" wrapText="1"/>
      <protection/>
    </xf>
    <xf numFmtId="1" fontId="57" fillId="0" borderId="10" xfId="0" applyNumberFormat="1" applyFont="1" applyBorder="1" applyAlignment="1" applyProtection="1">
      <alignment horizontal="center" vertical="center"/>
      <protection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1" fontId="58" fillId="35" borderId="10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left" vertical="top" wrapText="1"/>
      <protection/>
    </xf>
    <xf numFmtId="0" fontId="71" fillId="0" borderId="0" xfId="0" applyFont="1" applyBorder="1" applyAlignment="1" applyProtection="1">
      <alignment horizontal="left" vertical="center" wrapText="1"/>
      <protection/>
    </xf>
    <xf numFmtId="1" fontId="58" fillId="36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top" wrapText="1"/>
      <protection/>
    </xf>
    <xf numFmtId="0" fontId="57" fillId="0" borderId="12" xfId="0" applyFont="1" applyBorder="1" applyAlignment="1" applyProtection="1">
      <alignment horizontal="right" vertical="center" wrapText="1"/>
      <protection locked="0"/>
    </xf>
    <xf numFmtId="0" fontId="57" fillId="0" borderId="18" xfId="0" applyFont="1" applyBorder="1" applyAlignment="1" applyProtection="1">
      <alignment horizontal="left" vertical="center" wrapText="1"/>
      <protection/>
    </xf>
    <xf numFmtId="0" fontId="57" fillId="36" borderId="10" xfId="0" applyFont="1" applyFill="1" applyBorder="1" applyAlignment="1">
      <alignment horizontal="center" vertical="center" textRotation="90" wrapText="1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10" xfId="0" applyNumberFormat="1" applyFont="1" applyFill="1" applyBorder="1" applyAlignment="1">
      <alignment horizontal="center" vertical="center" textRotation="90" wrapText="1"/>
    </xf>
    <xf numFmtId="1" fontId="58" fillId="36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1" fontId="58" fillId="36" borderId="10" xfId="0" applyNumberFormat="1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textRotation="90"/>
    </xf>
    <xf numFmtId="1" fontId="65" fillId="33" borderId="10" xfId="0" applyNumberFormat="1" applyFont="1" applyFill="1" applyBorder="1" applyAlignment="1" applyProtection="1">
      <alignment horizontal="center" vertical="center" wrapText="1"/>
      <protection/>
    </xf>
    <xf numFmtId="1" fontId="57" fillId="0" borderId="10" xfId="0" applyNumberFormat="1" applyFont="1" applyBorder="1" applyAlignment="1" applyProtection="1">
      <alignment horizontal="center" vertical="center"/>
      <protection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left" vertical="center" wrapText="1"/>
      <protection/>
    </xf>
    <xf numFmtId="0" fontId="57" fillId="36" borderId="10" xfId="0" applyFont="1" applyFill="1" applyBorder="1" applyAlignment="1">
      <alignment horizontal="center" vertical="center" textRotation="90" wrapText="1"/>
    </xf>
    <xf numFmtId="1" fontId="58" fillId="36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63" fillId="35" borderId="10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66" fillId="0" borderId="19" xfId="0" applyNumberFormat="1" applyFont="1" applyFill="1" applyBorder="1" applyAlignment="1" applyProtection="1">
      <alignment horizontal="center" vertical="center"/>
      <protection/>
    </xf>
    <xf numFmtId="1" fontId="66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wrapText="1"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horizontal="left" vertical="top" wrapText="1"/>
      <protection/>
    </xf>
    <xf numFmtId="0" fontId="58" fillId="0" borderId="14" xfId="0" applyFont="1" applyBorder="1" applyAlignment="1" applyProtection="1">
      <alignment horizontal="left" vertical="center" wrapText="1"/>
      <protection/>
    </xf>
    <xf numFmtId="0" fontId="58" fillId="0" borderId="15" xfId="0" applyFont="1" applyBorder="1" applyAlignment="1" applyProtection="1">
      <alignment horizontal="left" vertical="center" wrapText="1"/>
      <protection/>
    </xf>
    <xf numFmtId="0" fontId="58" fillId="0" borderId="16" xfId="0" applyFont="1" applyBorder="1" applyAlignment="1" applyProtection="1">
      <alignment horizontal="left" vertical="center" wrapText="1"/>
      <protection/>
    </xf>
    <xf numFmtId="2" fontId="58" fillId="35" borderId="10" xfId="0" applyNumberFormat="1" applyFont="1" applyFill="1" applyBorder="1" applyAlignment="1" applyProtection="1">
      <alignment horizontal="center" vertical="center"/>
      <protection/>
    </xf>
    <xf numFmtId="1" fontId="58" fillId="0" borderId="10" xfId="0" applyNumberFormat="1" applyFont="1" applyFill="1" applyBorder="1" applyAlignment="1" applyProtection="1">
      <alignment horizontal="center" vertical="center"/>
      <protection/>
    </xf>
    <xf numFmtId="172" fontId="58" fillId="35" borderId="10" xfId="0" applyNumberFormat="1" applyFont="1" applyFill="1" applyBorder="1" applyAlignment="1" applyProtection="1">
      <alignment horizontal="center" vertical="center"/>
      <protection/>
    </xf>
    <xf numFmtId="0" fontId="65" fillId="34" borderId="14" xfId="0" applyFont="1" applyFill="1" applyBorder="1" applyAlignment="1" applyProtection="1">
      <alignment horizontal="center" vertical="center" wrapText="1"/>
      <protection/>
    </xf>
    <xf numFmtId="0" fontId="65" fillId="34" borderId="15" xfId="0" applyFont="1" applyFill="1" applyBorder="1" applyAlignment="1" applyProtection="1">
      <alignment horizontal="center" vertical="center" wrapText="1"/>
      <protection/>
    </xf>
    <xf numFmtId="0" fontId="65" fillId="34" borderId="16" xfId="0" applyFont="1" applyFill="1" applyBorder="1" applyAlignment="1" applyProtection="1">
      <alignment horizontal="center" vertical="center" wrapText="1"/>
      <protection/>
    </xf>
    <xf numFmtId="1" fontId="58" fillId="35" borderId="10" xfId="0" applyNumberFormat="1" applyFont="1" applyFill="1" applyBorder="1" applyAlignment="1" applyProtection="1">
      <alignment horizontal="center" vertical="center"/>
      <protection locked="0"/>
    </xf>
    <xf numFmtId="1" fontId="58" fillId="35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vertical="top" wrapText="1"/>
      <protection/>
    </xf>
    <xf numFmtId="0" fontId="57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1" fontId="57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/>
      <protection locked="0"/>
    </xf>
    <xf numFmtId="0" fontId="57" fillId="0" borderId="0" xfId="0" applyFont="1" applyAlignment="1" applyProtection="1">
      <alignment horizontal="center" vertical="center" wrapText="1"/>
      <protection/>
    </xf>
    <xf numFmtId="0" fontId="57" fillId="0" borderId="20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57" fillId="0" borderId="23" xfId="0" applyFont="1" applyBorder="1" applyAlignment="1" applyProtection="1">
      <alignment horizontal="center" vertical="center" wrapText="1"/>
      <protection/>
    </xf>
    <xf numFmtId="0" fontId="57" fillId="0" borderId="17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right" vertical="center" wrapText="1"/>
      <protection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/>
    </xf>
    <xf numFmtId="1" fontId="58" fillId="0" borderId="14" xfId="0" applyNumberFormat="1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57" fillId="0" borderId="10" xfId="0" applyNumberFormat="1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left" wrapText="1"/>
      <protection/>
    </xf>
    <xf numFmtId="1" fontId="58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wrapText="1"/>
      <protection locked="0"/>
    </xf>
    <xf numFmtId="0" fontId="57" fillId="0" borderId="10" xfId="0" applyFont="1" applyBorder="1" applyAlignment="1" applyProtection="1">
      <alignment horizontal="left" wrapText="1"/>
      <protection/>
    </xf>
    <xf numFmtId="0" fontId="65" fillId="33" borderId="10" xfId="0" applyFont="1" applyFill="1" applyBorder="1" applyAlignment="1" applyProtection="1">
      <alignment horizontal="center" vertical="center" wrapText="1"/>
      <protection/>
    </xf>
    <xf numFmtId="1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left" vertical="top" wrapText="1"/>
      <protection/>
    </xf>
    <xf numFmtId="0" fontId="66" fillId="0" borderId="10" xfId="0" applyFont="1" applyBorder="1" applyAlignment="1" applyProtection="1">
      <alignment horizontal="left" vertical="top" wrapText="1"/>
      <protection/>
    </xf>
    <xf numFmtId="1" fontId="66" fillId="0" borderId="10" xfId="0" applyNumberFormat="1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/>
      <protection/>
    </xf>
    <xf numFmtId="0" fontId="56" fillId="0" borderId="10" xfId="0" applyFont="1" applyBorder="1" applyAlignment="1" applyProtection="1">
      <alignment horizontal="right" vertical="top" wrapText="1"/>
      <protection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/>
      <protection locked="0"/>
    </xf>
    <xf numFmtId="2" fontId="66" fillId="0" borderId="14" xfId="0" applyNumberFormat="1" applyFont="1" applyBorder="1" applyAlignment="1" applyProtection="1">
      <alignment horizontal="center" vertical="center"/>
      <protection/>
    </xf>
    <xf numFmtId="2" fontId="66" fillId="0" borderId="15" xfId="0" applyNumberFormat="1" applyFont="1" applyBorder="1" applyAlignment="1" applyProtection="1">
      <alignment horizontal="center" vertical="center"/>
      <protection/>
    </xf>
    <xf numFmtId="2" fontId="66" fillId="0" borderId="16" xfId="0" applyNumberFormat="1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4" fillId="0" borderId="0" xfId="0" applyFont="1" applyAlignment="1" applyProtection="1">
      <alignment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5" fillId="33" borderId="10" xfId="0" applyFont="1" applyFill="1" applyBorder="1" applyAlignment="1" applyProtection="1">
      <alignment horizontal="center" wrapText="1"/>
      <protection/>
    </xf>
    <xf numFmtId="1" fontId="65" fillId="33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/>
      <protection/>
    </xf>
    <xf numFmtId="0" fontId="63" fillId="0" borderId="14" xfId="0" applyFont="1" applyBorder="1" applyAlignment="1" applyProtection="1">
      <alignment vertical="center" wrapText="1"/>
      <protection/>
    </xf>
    <xf numFmtId="0" fontId="56" fillId="0" borderId="15" xfId="0" applyFont="1" applyBorder="1" applyAlignment="1" applyProtection="1">
      <alignment vertical="center" wrapText="1"/>
      <protection/>
    </xf>
    <xf numFmtId="0" fontId="56" fillId="0" borderId="16" xfId="0" applyFont="1" applyBorder="1" applyAlignment="1" applyProtection="1">
      <alignment vertical="center" wrapText="1"/>
      <protection/>
    </xf>
    <xf numFmtId="0" fontId="64" fillId="0" borderId="15" xfId="0" applyFont="1" applyBorder="1" applyAlignment="1" applyProtection="1">
      <alignment vertical="center" wrapText="1"/>
      <protection/>
    </xf>
    <xf numFmtId="0" fontId="64" fillId="0" borderId="16" xfId="0" applyFont="1" applyBorder="1" applyAlignment="1" applyProtection="1">
      <alignment vertical="center" wrapText="1"/>
      <protection/>
    </xf>
    <xf numFmtId="0" fontId="63" fillId="0" borderId="10" xfId="0" applyFont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68" fillId="0" borderId="14" xfId="0" applyFont="1" applyBorder="1" applyAlignment="1" applyProtection="1">
      <alignment vertical="center" wrapText="1"/>
      <protection/>
    </xf>
    <xf numFmtId="0" fontId="66" fillId="0" borderId="15" xfId="0" applyFont="1" applyBorder="1" applyAlignment="1" applyProtection="1">
      <alignment vertical="center" wrapText="1"/>
      <protection/>
    </xf>
    <xf numFmtId="0" fontId="66" fillId="0" borderId="16" xfId="0" applyFont="1" applyBorder="1" applyAlignment="1" applyProtection="1">
      <alignment vertical="center" wrapText="1"/>
      <protection/>
    </xf>
    <xf numFmtId="0" fontId="63" fillId="0" borderId="15" xfId="0" applyFont="1" applyBorder="1" applyAlignment="1" applyProtection="1">
      <alignment vertical="center" wrapText="1"/>
      <protection/>
    </xf>
    <xf numFmtId="0" fontId="63" fillId="0" borderId="16" xfId="0" applyFont="1" applyBorder="1" applyAlignment="1" applyProtection="1">
      <alignment vertical="center" wrapText="1"/>
      <protection/>
    </xf>
    <xf numFmtId="0" fontId="63" fillId="0" borderId="14" xfId="0" applyFont="1" applyBorder="1" applyAlignment="1" applyProtection="1">
      <alignment horizontal="right" vertical="center" wrapText="1"/>
      <protection/>
    </xf>
    <xf numFmtId="0" fontId="64" fillId="0" borderId="15" xfId="0" applyFont="1" applyBorder="1" applyAlignment="1" applyProtection="1">
      <alignment horizontal="right" vertical="center" wrapText="1"/>
      <protection/>
    </xf>
    <xf numFmtId="0" fontId="64" fillId="0" borderId="16" xfId="0" applyFont="1" applyBorder="1" applyAlignment="1" applyProtection="1">
      <alignment horizontal="right" vertical="center" wrapText="1"/>
      <protection/>
    </xf>
    <xf numFmtId="0" fontId="66" fillId="0" borderId="14" xfId="0" applyFont="1" applyBorder="1" applyAlignment="1" applyProtection="1">
      <alignment horizontal="left" vertical="top" wrapText="1"/>
      <protection/>
    </xf>
    <xf numFmtId="0" fontId="64" fillId="0" borderId="15" xfId="0" applyFont="1" applyBorder="1" applyAlignment="1" applyProtection="1">
      <alignment horizontal="left" vertical="top" wrapText="1"/>
      <protection/>
    </xf>
    <xf numFmtId="0" fontId="64" fillId="0" borderId="16" xfId="0" applyFont="1" applyBorder="1" applyAlignment="1" applyProtection="1">
      <alignment horizontal="left" vertical="top" wrapText="1"/>
      <protection/>
    </xf>
    <xf numFmtId="0" fontId="56" fillId="0" borderId="0" xfId="0" applyFont="1" applyAlignment="1" applyProtection="1">
      <alignment horizontal="left" vertical="center"/>
      <protection/>
    </xf>
    <xf numFmtId="0" fontId="56" fillId="0" borderId="14" xfId="0" applyFont="1" applyBorder="1" applyAlignment="1" applyProtection="1">
      <alignment horizontal="right" vertical="top" wrapText="1"/>
      <protection/>
    </xf>
    <xf numFmtId="0" fontId="64" fillId="0" borderId="15" xfId="0" applyFont="1" applyBorder="1" applyAlignment="1" applyProtection="1">
      <alignment horizontal="right" vertical="top" wrapText="1"/>
      <protection/>
    </xf>
    <xf numFmtId="0" fontId="64" fillId="0" borderId="16" xfId="0" applyFont="1" applyBorder="1" applyAlignment="1" applyProtection="1">
      <alignment horizontal="right" vertical="top" wrapText="1"/>
      <protection/>
    </xf>
    <xf numFmtId="0" fontId="56" fillId="0" borderId="15" xfId="0" applyFont="1" applyBorder="1" applyAlignment="1" applyProtection="1">
      <alignment horizontal="right" vertical="top" wrapText="1"/>
      <protection/>
    </xf>
    <xf numFmtId="0" fontId="56" fillId="0" borderId="16" xfId="0" applyFont="1" applyBorder="1" applyAlignment="1" applyProtection="1">
      <alignment horizontal="right" vertical="top" wrapText="1"/>
      <protection/>
    </xf>
    <xf numFmtId="0" fontId="70" fillId="0" borderId="15" xfId="0" applyFont="1" applyBorder="1" applyAlignment="1" applyProtection="1">
      <alignment horizontal="left" vertical="top" wrapText="1"/>
      <protection/>
    </xf>
    <xf numFmtId="0" fontId="70" fillId="0" borderId="16" xfId="0" applyFont="1" applyBorder="1" applyAlignment="1" applyProtection="1">
      <alignment horizontal="left" vertical="top" wrapText="1"/>
      <protection/>
    </xf>
    <xf numFmtId="0" fontId="66" fillId="0" borderId="14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wrapText="1"/>
      <protection/>
    </xf>
    <xf numFmtId="0" fontId="64" fillId="0" borderId="16" xfId="0" applyFont="1" applyBorder="1" applyAlignment="1" applyProtection="1">
      <alignment horizontal="center" wrapText="1"/>
      <protection/>
    </xf>
    <xf numFmtId="0" fontId="66" fillId="0" borderId="11" xfId="0" applyFont="1" applyFill="1" applyBorder="1" applyAlignment="1" applyProtection="1">
      <alignment horizontal="left" vertical="center" wrapText="1"/>
      <protection/>
    </xf>
    <xf numFmtId="0" fontId="66" fillId="0" borderId="11" xfId="0" applyFont="1" applyFill="1" applyBorder="1" applyAlignment="1" applyProtection="1">
      <alignment horizontal="left" wrapText="1"/>
      <protection/>
    </xf>
    <xf numFmtId="0" fontId="66" fillId="0" borderId="10" xfId="0" applyFont="1" applyBorder="1" applyAlignment="1" applyProtection="1">
      <alignment horizontal="center" wrapText="1"/>
      <protection/>
    </xf>
    <xf numFmtId="0" fontId="65" fillId="34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vertical="top" wrapText="1"/>
      <protection/>
    </xf>
    <xf numFmtId="0" fontId="56" fillId="0" borderId="10" xfId="0" applyFont="1" applyBorder="1" applyAlignment="1" applyProtection="1">
      <alignment vertical="top" wrapText="1"/>
      <protection/>
    </xf>
    <xf numFmtId="0" fontId="64" fillId="0" borderId="10" xfId="0" applyFont="1" applyBorder="1" applyAlignment="1" applyProtection="1">
      <alignment vertical="top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left" wrapText="1"/>
      <protection/>
    </xf>
    <xf numFmtId="0" fontId="66" fillId="0" borderId="11" xfId="0" applyFont="1" applyBorder="1" applyAlignment="1" applyProtection="1">
      <alignment horizontal="left" vertical="center" wrapText="1"/>
      <protection/>
    </xf>
    <xf numFmtId="0" fontId="66" fillId="0" borderId="11" xfId="0" applyFont="1" applyBorder="1" applyAlignment="1" applyProtection="1">
      <alignment horizontal="left" wrapText="1"/>
      <protection/>
    </xf>
    <xf numFmtId="0" fontId="56" fillId="0" borderId="14" xfId="0" applyFont="1" applyBorder="1" applyAlignment="1" applyProtection="1">
      <alignment horizontal="left" vertical="top" wrapText="1"/>
      <protection/>
    </xf>
    <xf numFmtId="0" fontId="56" fillId="0" borderId="10" xfId="0" applyFont="1" applyBorder="1" applyAlignment="1" applyProtection="1">
      <alignment horizontal="right" vertical="center" wrapText="1"/>
      <protection/>
    </xf>
    <xf numFmtId="0" fontId="56" fillId="0" borderId="10" xfId="0" applyFont="1" applyBorder="1" applyAlignment="1" applyProtection="1">
      <alignment horizontal="right" wrapText="1"/>
      <protection/>
    </xf>
    <xf numFmtId="0" fontId="66" fillId="0" borderId="10" xfId="0" applyFont="1" applyBorder="1" applyAlignment="1" applyProtection="1">
      <alignment horizontal="left" vertical="center" wrapText="1"/>
      <protection/>
    </xf>
    <xf numFmtId="0" fontId="66" fillId="0" borderId="10" xfId="0" applyFont="1" applyBorder="1" applyAlignment="1" applyProtection="1">
      <alignment horizontal="left" wrapText="1"/>
      <protection/>
    </xf>
    <xf numFmtId="0" fontId="56" fillId="0" borderId="0" xfId="0" applyFont="1" applyAlignment="1" applyProtection="1">
      <alignment horizontal="left"/>
      <protection/>
    </xf>
    <xf numFmtId="0" fontId="63" fillId="0" borderId="10" xfId="0" applyFont="1" applyBorder="1" applyAlignment="1" applyProtection="1">
      <alignment horizontal="right" vertical="center" wrapText="1"/>
      <protection/>
    </xf>
    <xf numFmtId="0" fontId="65" fillId="34" borderId="10" xfId="0" applyFont="1" applyFill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left" vertical="top" wrapText="1"/>
      <protection/>
    </xf>
    <xf numFmtId="0" fontId="56" fillId="0" borderId="16" xfId="0" applyFont="1" applyBorder="1" applyAlignment="1" applyProtection="1">
      <alignment horizontal="left" vertical="top" wrapText="1"/>
      <protection/>
    </xf>
    <xf numFmtId="49" fontId="56" fillId="0" borderId="14" xfId="0" applyNumberFormat="1" applyFont="1" applyBorder="1" applyAlignment="1" applyProtection="1">
      <alignment horizontal="left" vertical="top" wrapText="1"/>
      <protection/>
    </xf>
    <xf numFmtId="49" fontId="56" fillId="0" borderId="15" xfId="0" applyNumberFormat="1" applyFont="1" applyBorder="1" applyAlignment="1" applyProtection="1">
      <alignment horizontal="left" vertical="top" wrapText="1"/>
      <protection/>
    </xf>
    <xf numFmtId="0" fontId="66" fillId="0" borderId="0" xfId="0" applyFont="1" applyAlignment="1" applyProtection="1">
      <alignment horizontal="center" vertical="center"/>
      <protection/>
    </xf>
    <xf numFmtId="0" fontId="65" fillId="33" borderId="14" xfId="0" applyFont="1" applyFill="1" applyBorder="1" applyAlignment="1" applyProtection="1">
      <alignment horizontal="center" vertical="center" wrapText="1"/>
      <protection/>
    </xf>
    <xf numFmtId="0" fontId="65" fillId="33" borderId="15" xfId="0" applyFont="1" applyFill="1" applyBorder="1" applyAlignment="1" applyProtection="1">
      <alignment horizontal="center" vertical="center" wrapText="1"/>
      <protection/>
    </xf>
    <xf numFmtId="0" fontId="65" fillId="33" borderId="16" xfId="0" applyFont="1" applyFill="1" applyBorder="1" applyAlignment="1" applyProtection="1">
      <alignment horizontal="center" vertical="center" wrapText="1"/>
      <protection/>
    </xf>
    <xf numFmtId="1" fontId="56" fillId="0" borderId="14" xfId="0" applyNumberFormat="1" applyFont="1" applyBorder="1" applyAlignment="1" applyProtection="1">
      <alignment horizontal="center" vertical="center"/>
      <protection locked="0"/>
    </xf>
    <xf numFmtId="1" fontId="56" fillId="0" borderId="16" xfId="0" applyNumberFormat="1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right" vertical="top"/>
      <protection/>
    </xf>
    <xf numFmtId="0" fontId="64" fillId="0" borderId="10" xfId="0" applyFont="1" applyBorder="1" applyAlignment="1" applyProtection="1">
      <alignment horizontal="left" vertical="top"/>
      <protection/>
    </xf>
    <xf numFmtId="0" fontId="56" fillId="0" borderId="0" xfId="0" applyFont="1" applyAlignment="1" applyProtection="1">
      <alignment horizontal="left" vertical="top" wrapText="1"/>
      <protection/>
    </xf>
    <xf numFmtId="0" fontId="66" fillId="0" borderId="20" xfId="0" applyFont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 wrapText="1"/>
      <protection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6" fillId="0" borderId="12" xfId="0" applyFont="1" applyBorder="1" applyAlignment="1" applyProtection="1">
      <alignment horizontal="center" vertical="center" wrapText="1"/>
      <protection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6" fillId="0" borderId="18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left" vertical="top" wrapText="1"/>
      <protection locked="0"/>
    </xf>
    <xf numFmtId="0" fontId="56" fillId="0" borderId="15" xfId="0" applyFont="1" applyBorder="1" applyAlignment="1" applyProtection="1">
      <alignment horizontal="left" vertical="top" wrapText="1"/>
      <protection locked="0"/>
    </xf>
    <xf numFmtId="0" fontId="56" fillId="0" borderId="16" xfId="0" applyFont="1" applyBorder="1" applyAlignment="1" applyProtection="1">
      <alignment horizontal="left" vertical="top" wrapText="1"/>
      <protection locked="0"/>
    </xf>
    <xf numFmtId="0" fontId="65" fillId="34" borderId="14" xfId="0" applyFont="1" applyFill="1" applyBorder="1" applyAlignment="1" applyProtection="1">
      <alignment horizontal="center" wrapText="1"/>
      <protection/>
    </xf>
    <xf numFmtId="0" fontId="65" fillId="34" borderId="15" xfId="0" applyFont="1" applyFill="1" applyBorder="1" applyAlignment="1" applyProtection="1">
      <alignment horizontal="center" wrapText="1"/>
      <protection/>
    </xf>
    <xf numFmtId="0" fontId="65" fillId="34" borderId="16" xfId="0" applyFont="1" applyFill="1" applyBorder="1" applyAlignment="1" applyProtection="1">
      <alignment horizontal="center" wrapText="1"/>
      <protection/>
    </xf>
    <xf numFmtId="0" fontId="56" fillId="0" borderId="15" xfId="0" applyFont="1" applyBorder="1" applyAlignment="1">
      <alignment horizontal="right" vertical="top"/>
    </xf>
    <xf numFmtId="0" fontId="56" fillId="0" borderId="16" xfId="0" applyFont="1" applyBorder="1" applyAlignment="1">
      <alignment horizontal="right" vertical="top"/>
    </xf>
    <xf numFmtId="0" fontId="66" fillId="0" borderId="15" xfId="0" applyFont="1" applyBorder="1" applyAlignment="1" applyProtection="1">
      <alignment horizontal="center" vertical="center" wrapText="1"/>
      <protection/>
    </xf>
    <xf numFmtId="0" fontId="66" fillId="0" borderId="16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left" wrapText="1"/>
      <protection/>
    </xf>
    <xf numFmtId="1" fontId="56" fillId="0" borderId="14" xfId="0" applyNumberFormat="1" applyFont="1" applyBorder="1" applyAlignment="1" applyProtection="1">
      <alignment horizontal="center" vertical="center" wrapText="1"/>
      <protection locked="0"/>
    </xf>
    <xf numFmtId="1" fontId="56" fillId="0" borderId="16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vertical="center"/>
      <protection/>
    </xf>
    <xf numFmtId="0" fontId="56" fillId="0" borderId="10" xfId="0" applyFont="1" applyBorder="1" applyAlignment="1" applyProtection="1">
      <alignment horizontal="left" vertical="top" wrapText="1"/>
      <protection locked="0"/>
    </xf>
    <xf numFmtId="0" fontId="66" fillId="0" borderId="14" xfId="0" applyFont="1" applyBorder="1" applyAlignment="1" applyProtection="1">
      <alignment horizontal="left" vertical="center" wrapText="1"/>
      <protection/>
    </xf>
    <xf numFmtId="0" fontId="66" fillId="0" borderId="15" xfId="0" applyFont="1" applyBorder="1" applyAlignment="1" applyProtection="1">
      <alignment horizontal="left" vertical="center" wrapText="1"/>
      <protection/>
    </xf>
    <xf numFmtId="0" fontId="66" fillId="0" borderId="16" xfId="0" applyFont="1" applyBorder="1" applyAlignment="1" applyProtection="1">
      <alignment horizontal="left" vertical="center" wrapText="1"/>
      <protection/>
    </xf>
    <xf numFmtId="0" fontId="56" fillId="0" borderId="14" xfId="0" applyFont="1" applyFill="1" applyBorder="1" applyAlignment="1" applyProtection="1">
      <alignment horizontal="left" vertical="top" wrapText="1"/>
      <protection/>
    </xf>
    <xf numFmtId="0" fontId="56" fillId="0" borderId="15" xfId="0" applyFont="1" applyFill="1" applyBorder="1" applyAlignment="1" applyProtection="1">
      <alignment horizontal="left" vertical="top" wrapText="1"/>
      <protection/>
    </xf>
    <xf numFmtId="0" fontId="56" fillId="0" borderId="16" xfId="0" applyFont="1" applyFill="1" applyBorder="1" applyAlignment="1" applyProtection="1">
      <alignment horizontal="left" vertical="top" wrapText="1"/>
      <protection/>
    </xf>
    <xf numFmtId="1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top" wrapText="1"/>
      <protection/>
    </xf>
    <xf numFmtId="0" fontId="56" fillId="0" borderId="14" xfId="0" applyFont="1" applyBorder="1" applyAlignment="1" applyProtection="1">
      <alignment horizontal="left" vertical="center" wrapText="1"/>
      <protection/>
    </xf>
    <xf numFmtId="0" fontId="56" fillId="0" borderId="15" xfId="0" applyFont="1" applyBorder="1" applyAlignment="1" applyProtection="1">
      <alignment horizontal="left" vertical="center" wrapText="1"/>
      <protection/>
    </xf>
    <xf numFmtId="0" fontId="56" fillId="0" borderId="16" xfId="0" applyFont="1" applyBorder="1" applyAlignment="1" applyProtection="1">
      <alignment horizontal="left" vertical="center" wrapText="1"/>
      <protection/>
    </xf>
    <xf numFmtId="2" fontId="63" fillId="0" borderId="10" xfId="0" applyNumberFormat="1" applyFont="1" applyBorder="1" applyAlignment="1" applyProtection="1">
      <alignment horizontal="center" vertical="center" wrapText="1"/>
      <protection locked="0"/>
    </xf>
    <xf numFmtId="2" fontId="56" fillId="0" borderId="10" xfId="0" applyNumberFormat="1" applyFont="1" applyBorder="1" applyAlignment="1" applyProtection="1">
      <alignment horizontal="center" vertical="center" wrapText="1"/>
      <protection locked="0"/>
    </xf>
    <xf numFmtId="1" fontId="63" fillId="0" borderId="10" xfId="0" applyNumberFormat="1" applyFont="1" applyBorder="1" applyAlignment="1" applyProtection="1">
      <alignment horizontal="center" vertical="center" wrapText="1"/>
      <protection locked="0"/>
    </xf>
    <xf numFmtId="1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center" vertical="center"/>
      <protection/>
    </xf>
    <xf numFmtId="1" fontId="63" fillId="0" borderId="10" xfId="0" applyNumberFormat="1" applyFont="1" applyBorder="1" applyAlignment="1" applyProtection="1">
      <alignment horizontal="center" vertical="center" wrapText="1"/>
      <protection/>
    </xf>
    <xf numFmtId="2" fontId="63" fillId="0" borderId="10" xfId="0" applyNumberFormat="1" applyFont="1" applyBorder="1" applyAlignment="1" applyProtection="1">
      <alignment horizontal="center" vertical="center" wrapText="1"/>
      <protection/>
    </xf>
    <xf numFmtId="1" fontId="63" fillId="0" borderId="14" xfId="0" applyNumberFormat="1" applyFont="1" applyBorder="1" applyAlignment="1" applyProtection="1">
      <alignment horizontal="center" vertical="center" wrapText="1"/>
      <protection locked="0"/>
    </xf>
    <xf numFmtId="1" fontId="63" fillId="0" borderId="16" xfId="0" applyNumberFormat="1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20" xfId="0" applyFont="1" applyBorder="1" applyAlignment="1" applyProtection="1">
      <alignment horizontal="center" vertical="center" wrapText="1"/>
      <protection/>
    </xf>
    <xf numFmtId="0" fontId="56" fillId="0" borderId="21" xfId="0" applyFont="1" applyBorder="1" applyAlignment="1" applyProtection="1">
      <alignment horizontal="center" vertical="center" wrapText="1"/>
      <protection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top" wrapText="1"/>
      <protection/>
    </xf>
    <xf numFmtId="0" fontId="56" fillId="0" borderId="15" xfId="0" applyFont="1" applyBorder="1" applyAlignment="1" applyProtection="1">
      <alignment horizontal="center" vertical="top" wrapText="1"/>
      <protection/>
    </xf>
    <xf numFmtId="0" fontId="56" fillId="0" borderId="16" xfId="0" applyFont="1" applyBorder="1" applyAlignment="1" applyProtection="1">
      <alignment horizontal="center" vertical="top" wrapText="1"/>
      <protection/>
    </xf>
    <xf numFmtId="0" fontId="74" fillId="0" borderId="14" xfId="42" applyFont="1" applyBorder="1" applyAlignment="1" applyProtection="1">
      <alignment horizontal="center" vertical="center" wrapText="1"/>
      <protection locked="0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4" fillId="0" borderId="16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/>
      <protection/>
    </xf>
    <xf numFmtId="0" fontId="64" fillId="0" borderId="15" xfId="0" applyFont="1" applyBorder="1" applyAlignment="1" applyProtection="1">
      <alignment horizontal="center" vertical="top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9" fillId="0" borderId="23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58" fillId="0" borderId="10" xfId="0" applyFont="1" applyBorder="1" applyAlignment="1">
      <alignment horizontal="left" vertical="top" wrapText="1"/>
    </xf>
    <xf numFmtId="0" fontId="58" fillId="0" borderId="14" xfId="0" applyFont="1" applyBorder="1" applyAlignment="1" applyProtection="1">
      <alignment horizontal="left" vertical="top" wrapText="1"/>
      <protection/>
    </xf>
    <xf numFmtId="0" fontId="58" fillId="0" borderId="15" xfId="0" applyFont="1" applyBorder="1" applyAlignment="1" applyProtection="1">
      <alignment horizontal="left" vertical="top" wrapText="1"/>
      <protection/>
    </xf>
    <xf numFmtId="0" fontId="58" fillId="0" borderId="16" xfId="0" applyFont="1" applyBorder="1" applyAlignment="1" applyProtection="1">
      <alignment horizontal="left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0" fontId="60" fillId="0" borderId="15" xfId="0" applyFont="1" applyBorder="1" applyAlignment="1" applyProtection="1">
      <alignment horizontal="center" vertical="center" wrapText="1"/>
      <protection/>
    </xf>
    <xf numFmtId="0" fontId="60" fillId="0" borderId="16" xfId="0" applyFont="1" applyBorder="1" applyAlignment="1" applyProtection="1">
      <alignment horizontal="center" vertical="center" wrapText="1"/>
      <protection/>
    </xf>
    <xf numFmtId="1" fontId="65" fillId="34" borderId="14" xfId="0" applyNumberFormat="1" applyFont="1" applyFill="1" applyBorder="1" applyAlignment="1" applyProtection="1">
      <alignment horizontal="center" vertical="center" wrapText="1"/>
      <protection/>
    </xf>
    <xf numFmtId="1" fontId="65" fillId="34" borderId="15" xfId="0" applyNumberFormat="1" applyFont="1" applyFill="1" applyBorder="1" applyAlignment="1" applyProtection="1">
      <alignment horizontal="center" vertical="center" wrapText="1"/>
      <protection/>
    </xf>
    <xf numFmtId="1" fontId="65" fillId="34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8" fillId="0" borderId="16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vertical="top"/>
      <protection locked="0"/>
    </xf>
    <xf numFmtId="1" fontId="5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58" fillId="0" borderId="14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1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1" fontId="58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58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5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Border="1" applyAlignment="1" applyProtection="1">
      <alignment horizontal="left" vertical="top" wrapText="1"/>
      <protection locked="0"/>
    </xf>
    <xf numFmtId="0" fontId="61" fillId="0" borderId="15" xfId="0" applyFont="1" applyBorder="1" applyAlignment="1" applyProtection="1">
      <alignment horizontal="left" vertical="top" wrapText="1"/>
      <protection locked="0"/>
    </xf>
    <xf numFmtId="0" fontId="61" fillId="0" borderId="16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center"/>
      <protection locked="0"/>
    </xf>
    <xf numFmtId="0" fontId="58" fillId="0" borderId="14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left" vertical="center"/>
      <protection locked="0"/>
    </xf>
    <xf numFmtId="0" fontId="58" fillId="0" borderId="14" xfId="0" applyFont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center" vertical="center" wrapText="1"/>
      <protection/>
    </xf>
    <xf numFmtId="1" fontId="58" fillId="0" borderId="15" xfId="0" applyNumberFormat="1" applyFont="1" applyBorder="1" applyAlignment="1" applyProtection="1">
      <alignment horizontal="center" vertical="center"/>
      <protection locked="0"/>
    </xf>
    <xf numFmtId="1" fontId="58" fillId="0" borderId="16" xfId="0" applyNumberFormat="1" applyFont="1" applyBorder="1" applyAlignment="1" applyProtection="1">
      <alignment horizontal="center" vertical="center"/>
      <protection locked="0"/>
    </xf>
    <xf numFmtId="1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1" fontId="61" fillId="0" borderId="10" xfId="0" applyNumberFormat="1" applyFont="1" applyBorder="1" applyAlignment="1" applyProtection="1">
      <alignment horizontal="center" vertical="center" wrapText="1"/>
      <protection/>
    </xf>
    <xf numFmtId="1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right" wrapText="1"/>
    </xf>
    <xf numFmtId="0" fontId="56" fillId="0" borderId="15" xfId="0" applyFont="1" applyBorder="1" applyAlignment="1">
      <alignment horizontal="right" wrapText="1"/>
    </xf>
    <xf numFmtId="0" fontId="56" fillId="0" borderId="16" xfId="0" applyFont="1" applyBorder="1" applyAlignment="1">
      <alignment horizontal="right" wrapText="1"/>
    </xf>
    <xf numFmtId="0" fontId="63" fillId="35" borderId="19" xfId="0" applyFont="1" applyFill="1" applyBorder="1" applyAlignment="1" applyProtection="1">
      <alignment vertical="center" wrapText="1"/>
      <protection locked="0"/>
    </xf>
    <xf numFmtId="0" fontId="63" fillId="35" borderId="0" xfId="0" applyFont="1" applyFill="1" applyBorder="1" applyAlignment="1" applyProtection="1">
      <alignment vertical="center" wrapText="1"/>
      <protection locked="0"/>
    </xf>
    <xf numFmtId="0" fontId="63" fillId="35" borderId="24" xfId="0" applyFont="1" applyFill="1" applyBorder="1" applyAlignment="1" applyProtection="1">
      <alignment vertical="center" wrapText="1"/>
      <protection locked="0"/>
    </xf>
    <xf numFmtId="0" fontId="63" fillId="35" borderId="10" xfId="0" applyFont="1" applyFill="1" applyBorder="1" applyAlignment="1" applyProtection="1">
      <alignment horizontal="left" vertical="top" wrapText="1"/>
      <protection/>
    </xf>
    <xf numFmtId="1" fontId="56" fillId="35" borderId="10" xfId="0" applyNumberFormat="1" applyFont="1" applyFill="1" applyBorder="1" applyAlignment="1" applyProtection="1">
      <alignment horizontal="center" vertical="top" wrapText="1"/>
      <protection/>
    </xf>
    <xf numFmtId="0" fontId="64" fillId="0" borderId="10" xfId="0" applyFont="1" applyBorder="1" applyAlignment="1" applyProtection="1">
      <alignment horizontal="center"/>
      <protection/>
    </xf>
    <xf numFmtId="0" fontId="63" fillId="35" borderId="0" xfId="0" applyFont="1" applyFill="1" applyBorder="1" applyAlignment="1" applyProtection="1">
      <alignment horizontal="left" vertical="top" wrapText="1"/>
      <protection/>
    </xf>
    <xf numFmtId="0" fontId="63" fillId="35" borderId="24" xfId="0" applyFont="1" applyFill="1" applyBorder="1" applyAlignment="1" applyProtection="1">
      <alignment horizontal="left" vertical="top" wrapText="1"/>
      <protection/>
    </xf>
    <xf numFmtId="0" fontId="56" fillId="0" borderId="10" xfId="0" applyFont="1" applyBorder="1" applyAlignment="1" applyProtection="1">
      <alignment horizontal="left" vertical="top"/>
      <protection/>
    </xf>
    <xf numFmtId="0" fontId="60" fillId="0" borderId="0" xfId="0" applyFont="1" applyAlignment="1" applyProtection="1">
      <alignment horizontal="right"/>
      <protection/>
    </xf>
    <xf numFmtId="0" fontId="55" fillId="33" borderId="10" xfId="0" applyFont="1" applyFill="1" applyBorder="1" applyAlignment="1" applyProtection="1">
      <alignment horizontal="center" vertical="top" wrapText="1"/>
      <protection/>
    </xf>
    <xf numFmtId="0" fontId="73" fillId="33" borderId="10" xfId="0" applyFont="1" applyFill="1" applyBorder="1" applyAlignment="1" applyProtection="1">
      <alignment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73" fillId="33" borderId="15" xfId="0" applyFont="1" applyFill="1" applyBorder="1" applyAlignment="1" applyProtection="1">
      <alignment horizontal="center" vertical="center"/>
      <protection/>
    </xf>
    <xf numFmtId="0" fontId="73" fillId="33" borderId="16" xfId="0" applyFont="1" applyFill="1" applyBorder="1" applyAlignment="1" applyProtection="1">
      <alignment horizontal="center" vertical="center"/>
      <protection/>
    </xf>
    <xf numFmtId="1" fontId="56" fillId="35" borderId="14" xfId="0" applyNumberFormat="1" applyFont="1" applyFill="1" applyBorder="1" applyAlignment="1" applyProtection="1">
      <alignment horizontal="center" vertical="top" wrapText="1"/>
      <protection/>
    </xf>
    <xf numFmtId="0" fontId="64" fillId="0" borderId="16" xfId="0" applyFont="1" applyBorder="1" applyAlignment="1" applyProtection="1">
      <alignment horizontal="center"/>
      <protection/>
    </xf>
    <xf numFmtId="1" fontId="56" fillId="35" borderId="16" xfId="0" applyNumberFormat="1" applyFont="1" applyFill="1" applyBorder="1" applyAlignment="1" applyProtection="1">
      <alignment horizontal="center" vertical="top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1" fontId="56" fillId="35" borderId="20" xfId="0" applyNumberFormat="1" applyFont="1" applyFill="1" applyBorder="1" applyAlignment="1" applyProtection="1">
      <alignment horizontal="center" vertical="top" wrapText="1"/>
      <protection/>
    </xf>
    <xf numFmtId="1" fontId="56" fillId="35" borderId="22" xfId="0" applyNumberFormat="1" applyFont="1" applyFill="1" applyBorder="1" applyAlignment="1" applyProtection="1">
      <alignment horizontal="center" vertical="top" wrapText="1"/>
      <protection/>
    </xf>
    <xf numFmtId="0" fontId="58" fillId="35" borderId="19" xfId="0" applyFont="1" applyFill="1" applyBorder="1" applyAlignment="1" applyProtection="1">
      <alignment horizontal="center" vertical="top" wrapText="1"/>
      <protection locked="0"/>
    </xf>
    <xf numFmtId="0" fontId="58" fillId="35" borderId="24" xfId="0" applyFont="1" applyFill="1" applyBorder="1" applyAlignment="1" applyProtection="1">
      <alignment horizontal="center" vertical="top" wrapText="1"/>
      <protection locked="0"/>
    </xf>
    <xf numFmtId="0" fontId="63" fillId="35" borderId="19" xfId="0" applyFont="1" applyFill="1" applyBorder="1" applyAlignment="1" applyProtection="1">
      <alignment horizontal="left" vertical="top" wrapText="1"/>
      <protection locked="0"/>
    </xf>
    <xf numFmtId="0" fontId="63" fillId="35" borderId="0" xfId="0" applyFont="1" applyFill="1" applyBorder="1" applyAlignment="1" applyProtection="1">
      <alignment horizontal="left" vertical="top" wrapText="1"/>
      <protection locked="0"/>
    </xf>
    <xf numFmtId="0" fontId="63" fillId="35" borderId="24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Border="1" applyAlignment="1" applyProtection="1">
      <alignment horizontal="center" vertical="center"/>
      <protection/>
    </xf>
    <xf numFmtId="0" fontId="63" fillId="35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vertical="center"/>
      <protection/>
    </xf>
    <xf numFmtId="0" fontId="63" fillId="35" borderId="17" xfId="0" applyFont="1" applyFill="1" applyBorder="1" applyAlignment="1" applyProtection="1">
      <alignment vertical="top" wrapText="1"/>
      <protection/>
    </xf>
    <xf numFmtId="0" fontId="64" fillId="0" borderId="17" xfId="0" applyFont="1" applyBorder="1" applyAlignment="1" applyProtection="1">
      <alignment/>
      <protection/>
    </xf>
    <xf numFmtId="0" fontId="58" fillId="35" borderId="12" xfId="0" applyFont="1" applyFill="1" applyBorder="1" applyAlignment="1" applyProtection="1">
      <alignment horizontal="center" vertical="top" wrapText="1"/>
      <protection locked="0"/>
    </xf>
    <xf numFmtId="0" fontId="58" fillId="0" borderId="18" xfId="0" applyFont="1" applyBorder="1" applyAlignment="1" applyProtection="1">
      <alignment horizontal="center" vertical="top"/>
      <protection locked="0"/>
    </xf>
    <xf numFmtId="0" fontId="58" fillId="0" borderId="24" xfId="0" applyFont="1" applyBorder="1" applyAlignment="1" applyProtection="1">
      <alignment horizontal="center" vertical="top"/>
      <protection locked="0"/>
    </xf>
    <xf numFmtId="0" fontId="56" fillId="35" borderId="14" xfId="0" applyFont="1" applyFill="1" applyBorder="1" applyAlignment="1" applyProtection="1">
      <alignment horizontal="center" vertical="top" wrapText="1"/>
      <protection/>
    </xf>
    <xf numFmtId="0" fontId="64" fillId="0" borderId="15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63" fillId="35" borderId="21" xfId="0" applyFont="1" applyFill="1" applyBorder="1" applyAlignment="1" applyProtection="1">
      <alignment horizontal="left" vertical="top" wrapText="1"/>
      <protection/>
    </xf>
    <xf numFmtId="0" fontId="63" fillId="35" borderId="22" xfId="0" applyFont="1" applyFill="1" applyBorder="1" applyAlignment="1" applyProtection="1">
      <alignment horizontal="left" vertical="top" wrapText="1"/>
      <protection/>
    </xf>
    <xf numFmtId="0" fontId="63" fillId="35" borderId="23" xfId="0" applyFont="1" applyFill="1" applyBorder="1" applyAlignment="1" applyProtection="1">
      <alignment horizontal="left" vertical="top" wrapText="1"/>
      <protection/>
    </xf>
    <xf numFmtId="0" fontId="63" fillId="35" borderId="20" xfId="0" applyFont="1" applyFill="1" applyBorder="1" applyAlignment="1" applyProtection="1">
      <alignment horizontal="left" vertical="top" wrapText="1"/>
      <protection/>
    </xf>
    <xf numFmtId="0" fontId="69" fillId="0" borderId="0" xfId="0" applyFont="1" applyAlignment="1" applyProtection="1">
      <alignment horizontal="left"/>
      <protection/>
    </xf>
    <xf numFmtId="0" fontId="63" fillId="35" borderId="12" xfId="0" applyFont="1" applyFill="1" applyBorder="1" applyAlignment="1" applyProtection="1">
      <alignment vertical="center" wrapText="1"/>
      <protection locked="0"/>
    </xf>
    <xf numFmtId="0" fontId="63" fillId="35" borderId="13" xfId="0" applyFont="1" applyFill="1" applyBorder="1" applyAlignment="1" applyProtection="1">
      <alignment vertical="center" wrapText="1"/>
      <protection locked="0"/>
    </xf>
    <xf numFmtId="0" fontId="63" fillId="35" borderId="18" xfId="0" applyFont="1" applyFill="1" applyBorder="1" applyAlignment="1" applyProtection="1">
      <alignment vertical="center" wrapText="1"/>
      <protection locked="0"/>
    </xf>
    <xf numFmtId="1" fontId="56" fillId="35" borderId="23" xfId="0" applyNumberFormat="1" applyFont="1" applyFill="1" applyBorder="1" applyAlignment="1" applyProtection="1">
      <alignment horizontal="center" vertical="top" wrapText="1"/>
      <protection/>
    </xf>
    <xf numFmtId="0" fontId="64" fillId="0" borderId="23" xfId="0" applyFont="1" applyBorder="1" applyAlignment="1" applyProtection="1">
      <alignment horizontal="center"/>
      <protection/>
    </xf>
    <xf numFmtId="1" fontId="56" fillId="35" borderId="17" xfId="0" applyNumberFormat="1" applyFont="1" applyFill="1" applyBorder="1" applyAlignment="1" applyProtection="1">
      <alignment horizontal="center" vertical="top" wrapText="1"/>
      <protection/>
    </xf>
    <xf numFmtId="0" fontId="64" fillId="0" borderId="17" xfId="0" applyFont="1" applyBorder="1" applyAlignment="1" applyProtection="1">
      <alignment horizontal="center"/>
      <protection/>
    </xf>
    <xf numFmtId="0" fontId="63" fillId="35" borderId="10" xfId="0" applyFont="1" applyFill="1" applyBorder="1" applyAlignment="1" applyProtection="1">
      <alignment vertical="top" wrapText="1"/>
      <protection/>
    </xf>
    <xf numFmtId="0" fontId="57" fillId="36" borderId="10" xfId="0" applyFont="1" applyFill="1" applyBorder="1" applyAlignment="1">
      <alignment horizontal="center" vertical="center" textRotation="90" wrapText="1"/>
    </xf>
    <xf numFmtId="0" fontId="57" fillId="36" borderId="14" xfId="0" applyFont="1" applyFill="1" applyBorder="1" applyAlignment="1">
      <alignment horizontal="center" vertical="center" textRotation="90" wrapText="1"/>
    </xf>
    <xf numFmtId="0" fontId="57" fillId="36" borderId="15" xfId="0" applyFont="1" applyFill="1" applyBorder="1" applyAlignment="1">
      <alignment horizontal="center" vertical="center" textRotation="90" wrapText="1"/>
    </xf>
    <xf numFmtId="0" fontId="57" fillId="36" borderId="16" xfId="0" applyFont="1" applyFill="1" applyBorder="1" applyAlignment="1">
      <alignment horizontal="center" vertical="center" textRotation="90" wrapText="1"/>
    </xf>
    <xf numFmtId="0" fontId="57" fillId="36" borderId="14" xfId="0" applyFont="1" applyFill="1" applyBorder="1" applyAlignment="1" applyProtection="1">
      <alignment horizontal="center" vertical="center" textRotation="90" wrapText="1"/>
      <protection/>
    </xf>
    <xf numFmtId="0" fontId="57" fillId="36" borderId="15" xfId="0" applyFont="1" applyFill="1" applyBorder="1" applyAlignment="1" applyProtection="1">
      <alignment horizontal="center" vertical="center" textRotation="90" wrapText="1"/>
      <protection/>
    </xf>
    <xf numFmtId="0" fontId="57" fillId="36" borderId="16" xfId="0" applyFont="1" applyFill="1" applyBorder="1" applyAlignment="1" applyProtection="1">
      <alignment horizontal="center" vertical="center" textRotation="90" wrapText="1"/>
      <protection/>
    </xf>
    <xf numFmtId="0" fontId="58" fillId="36" borderId="14" xfId="0" applyFont="1" applyFill="1" applyBorder="1" applyAlignment="1">
      <alignment horizontal="center" vertical="center" textRotation="90" wrapText="1"/>
    </xf>
    <xf numFmtId="0" fontId="58" fillId="36" borderId="15" xfId="0" applyFont="1" applyFill="1" applyBorder="1" applyAlignment="1">
      <alignment horizontal="center" vertical="center" textRotation="90" wrapText="1"/>
    </xf>
    <xf numFmtId="0" fontId="58" fillId="36" borderId="16" xfId="0" applyFont="1" applyFill="1" applyBorder="1" applyAlignment="1">
      <alignment horizontal="center" vertical="center" textRotation="90" wrapText="1"/>
    </xf>
    <xf numFmtId="1" fontId="58" fillId="36" borderId="10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1" fontId="58" fillId="36" borderId="14" xfId="0" applyNumberFormat="1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57" fillId="36" borderId="22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7" fillId="36" borderId="18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7" fillId="36" borderId="14" xfId="0" applyNumberFormat="1" applyFont="1" applyFill="1" applyBorder="1" applyAlignment="1">
      <alignment horizontal="center" vertical="center" textRotation="90" wrapText="1"/>
    </xf>
    <xf numFmtId="0" fontId="57" fillId="36" borderId="16" xfId="0" applyNumberFormat="1" applyFont="1" applyFill="1" applyBorder="1" applyAlignment="1">
      <alignment horizontal="center" vertical="center" textRotation="90" wrapText="1"/>
    </xf>
    <xf numFmtId="49" fontId="57" fillId="36" borderId="20" xfId="0" applyNumberFormat="1" applyFont="1" applyFill="1" applyBorder="1" applyAlignment="1">
      <alignment horizontal="center" vertical="center" wrapText="1"/>
    </xf>
    <xf numFmtId="49" fontId="57" fillId="36" borderId="22" xfId="0" applyNumberFormat="1" applyFont="1" applyFill="1" applyBorder="1" applyAlignment="1">
      <alignment horizontal="center" vertical="center" wrapText="1"/>
    </xf>
    <xf numFmtId="49" fontId="57" fillId="36" borderId="12" xfId="0" applyNumberFormat="1" applyFont="1" applyFill="1" applyBorder="1" applyAlignment="1">
      <alignment horizontal="center" vertical="center" wrapText="1"/>
    </xf>
    <xf numFmtId="49" fontId="57" fillId="36" borderId="18" xfId="0" applyNumberFormat="1" applyFont="1" applyFill="1" applyBorder="1" applyAlignment="1">
      <alignment horizontal="center" vertical="center" wrapText="1"/>
    </xf>
    <xf numFmtId="49" fontId="57" fillId="36" borderId="14" xfId="0" applyNumberFormat="1" applyFont="1" applyFill="1" applyBorder="1" applyAlignment="1">
      <alignment horizontal="center" vertical="center" wrapText="1"/>
    </xf>
    <xf numFmtId="49" fontId="57" fillId="36" borderId="16" xfId="0" applyNumberFormat="1" applyFont="1" applyFill="1" applyBorder="1" applyAlignment="1">
      <alignment horizontal="center" vertical="center" wrapText="1"/>
    </xf>
    <xf numFmtId="0" fontId="57" fillId="36" borderId="10" xfId="0" applyNumberFormat="1" applyFont="1" applyFill="1" applyBorder="1" applyAlignment="1">
      <alignment horizontal="center" vertical="center" textRotation="90" wrapText="1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13" xfId="0" applyFont="1" applyFill="1" applyBorder="1" applyAlignment="1">
      <alignment horizontal="left"/>
    </xf>
    <xf numFmtId="0" fontId="57" fillId="36" borderId="14" xfId="0" applyFont="1" applyFill="1" applyBorder="1" applyAlignment="1">
      <alignment horizontal="center"/>
    </xf>
    <xf numFmtId="0" fontId="57" fillId="36" borderId="15" xfId="0" applyFont="1" applyFill="1" applyBorder="1" applyAlignment="1">
      <alignment horizontal="center"/>
    </xf>
    <xf numFmtId="0" fontId="57" fillId="36" borderId="16" xfId="0" applyFont="1" applyFill="1" applyBorder="1" applyAlignment="1">
      <alignment horizontal="center"/>
    </xf>
    <xf numFmtId="0" fontId="58" fillId="36" borderId="23" xfId="0" applyFont="1" applyFill="1" applyBorder="1" applyAlignment="1">
      <alignment horizontal="center" vertical="center" wrapText="1"/>
    </xf>
    <xf numFmtId="0" fontId="58" fillId="36" borderId="17" xfId="0" applyFont="1" applyFill="1" applyBorder="1" applyAlignment="1">
      <alignment horizontal="center" vertical="center" wrapText="1"/>
    </xf>
    <xf numFmtId="0" fontId="58" fillId="36" borderId="23" xfId="0" applyNumberFormat="1" applyFont="1" applyFill="1" applyBorder="1" applyAlignment="1">
      <alignment horizontal="center" vertical="center" wrapText="1"/>
    </xf>
    <xf numFmtId="0" fontId="58" fillId="36" borderId="17" xfId="0" applyNumberFormat="1" applyFont="1" applyFill="1" applyBorder="1" applyAlignment="1">
      <alignment horizontal="center" vertical="center" wrapText="1"/>
    </xf>
    <xf numFmtId="0" fontId="58" fillId="36" borderId="25" xfId="0" applyNumberFormat="1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 textRotation="90"/>
    </xf>
    <xf numFmtId="0" fontId="57" fillId="36" borderId="16" xfId="0" applyFont="1" applyFill="1" applyBorder="1" applyAlignment="1">
      <alignment horizontal="center" vertical="center" textRotation="90"/>
    </xf>
    <xf numFmtId="0" fontId="58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serv\users\&#1050;&#1072;&#1089;&#1072;&#1082;&#1080;&#1085;&#1072;\&#1054;&#1090;&#1095;&#1105;&#1090;&#1099;%202018\&#1086;&#1090;&#1095;&#1077;&#1090;&#1099;%20&#1075;&#1086;&#1076;&#1086;&#1074;&#1099;&#1077;%202018\&#1054;&#1090;&#1095;&#1077;&#1090;_&#1087;&#1086;_&#1084;&#1077;&#1076;&#1087;&#1088;&#1086;&#1092;&#1080;&#1083;&#1072;&#1082;&#1090;&#1080;&#1082;&#1077;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DB"/>
    </sheetNames>
    <sheetDataSet>
      <sheetData sheetId="0">
        <row r="53">
          <cell r="A53" t="str">
            <v>Полное наименование организации</v>
          </cell>
        </row>
        <row r="416">
          <cell r="I41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zoomScalePageLayoutView="0" workbookViewId="0" topLeftCell="A235">
      <selection activeCell="G337" sqref="G337:H337"/>
    </sheetView>
  </sheetViews>
  <sheetFormatPr defaultColWidth="9.140625" defaultRowHeight="15"/>
  <cols>
    <col min="1" max="1" width="11.28125" style="0" customWidth="1"/>
    <col min="2" max="3" width="8.421875" style="0" customWidth="1"/>
    <col min="4" max="4" width="8.00390625" style="0" customWidth="1"/>
    <col min="5" max="5" width="9.00390625" style="0" customWidth="1"/>
    <col min="7" max="7" width="8.8515625" style="0" customWidth="1"/>
    <col min="8" max="8" width="9.28125" style="0" customWidth="1"/>
    <col min="9" max="9" width="8.28125" style="0" customWidth="1"/>
    <col min="10" max="10" width="9.7109375" style="0" customWidth="1"/>
  </cols>
  <sheetData>
    <row r="1" spans="1:11" ht="15.75">
      <c r="A1" s="515" t="s">
        <v>547</v>
      </c>
      <c r="B1" s="515"/>
      <c r="C1" s="515"/>
      <c r="D1" s="515"/>
      <c r="E1" s="515"/>
      <c r="F1" s="515"/>
      <c r="G1" s="515"/>
      <c r="H1" s="515"/>
      <c r="I1" s="515"/>
      <c r="J1" s="515"/>
      <c r="K1" s="22"/>
    </row>
    <row r="2" spans="1:11" ht="15.75">
      <c r="A2" s="254" t="s">
        <v>521</v>
      </c>
      <c r="B2" s="254"/>
      <c r="C2" s="254"/>
      <c r="D2" s="254"/>
      <c r="E2" s="254"/>
      <c r="F2" s="254"/>
      <c r="G2" s="254"/>
      <c r="H2" s="254"/>
      <c r="I2" s="254"/>
      <c r="J2" s="254"/>
      <c r="K2" s="22"/>
    </row>
    <row r="3" spans="1:11" ht="15.75">
      <c r="A3" s="2"/>
      <c r="B3" s="2"/>
      <c r="C3" s="2"/>
      <c r="D3" s="231" t="s">
        <v>548</v>
      </c>
      <c r="E3" s="255">
        <v>2020</v>
      </c>
      <c r="F3" s="231" t="s">
        <v>3</v>
      </c>
      <c r="G3" s="2"/>
      <c r="H3" s="2"/>
      <c r="I3" s="2"/>
      <c r="J3" s="2"/>
      <c r="K3" s="22"/>
    </row>
    <row r="4" spans="1:11" ht="15.75">
      <c r="A4" s="516" t="s">
        <v>737</v>
      </c>
      <c r="B4" s="516"/>
      <c r="C4" s="516"/>
      <c r="D4" s="516"/>
      <c r="E4" s="516"/>
      <c r="F4" s="516"/>
      <c r="G4" s="516"/>
      <c r="H4" s="516"/>
      <c r="I4" s="516"/>
      <c r="J4" s="516"/>
      <c r="K4" s="23"/>
    </row>
    <row r="5" spans="1:11" ht="15.75">
      <c r="A5" s="67"/>
      <c r="B5" s="196"/>
      <c r="C5" s="196"/>
      <c r="D5" s="196"/>
      <c r="E5" s="196"/>
      <c r="F5" s="196"/>
      <c r="G5" s="196"/>
      <c r="H5" s="196"/>
      <c r="I5" s="196"/>
      <c r="J5" s="196"/>
      <c r="K5" s="24"/>
    </row>
    <row r="6" spans="1:11" ht="15.75">
      <c r="A6" s="445" t="s">
        <v>57</v>
      </c>
      <c r="B6" s="517"/>
      <c r="C6" s="517"/>
      <c r="D6" s="517"/>
      <c r="E6" s="517"/>
      <c r="F6" s="517"/>
      <c r="G6" s="517"/>
      <c r="H6" s="517"/>
      <c r="I6" s="517"/>
      <c r="J6" s="517"/>
      <c r="K6" s="23"/>
    </row>
    <row r="7" spans="1:11" ht="15.75">
      <c r="A7" s="148" t="s">
        <v>58</v>
      </c>
      <c r="B7" s="155"/>
      <c r="C7" s="155"/>
      <c r="D7" s="155"/>
      <c r="E7" s="155"/>
      <c r="F7" s="155"/>
      <c r="G7" s="155"/>
      <c r="H7" s="155"/>
      <c r="I7" s="155"/>
      <c r="J7" s="155"/>
      <c r="K7" s="23"/>
    </row>
    <row r="8" spans="1:11" ht="18.75" customHeight="1">
      <c r="A8" s="509" t="s">
        <v>59</v>
      </c>
      <c r="B8" s="518"/>
      <c r="C8" s="518"/>
      <c r="D8" s="518"/>
      <c r="E8" s="503"/>
      <c r="F8" s="513"/>
      <c r="G8" s="513"/>
      <c r="H8" s="513"/>
      <c r="I8" s="513"/>
      <c r="J8" s="514"/>
      <c r="K8" s="25"/>
    </row>
    <row r="9" spans="1:11" ht="15.75">
      <c r="A9" s="509" t="s">
        <v>60</v>
      </c>
      <c r="B9" s="510"/>
      <c r="C9" s="510"/>
      <c r="D9" s="511"/>
      <c r="E9" s="503"/>
      <c r="F9" s="513"/>
      <c r="G9" s="513"/>
      <c r="H9" s="513"/>
      <c r="I9" s="513"/>
      <c r="J9" s="514"/>
      <c r="K9" s="25"/>
    </row>
    <row r="10" spans="1:11" ht="15.75">
      <c r="A10" s="509" t="s">
        <v>61</v>
      </c>
      <c r="B10" s="510"/>
      <c r="C10" s="510"/>
      <c r="D10" s="511"/>
      <c r="E10" s="512"/>
      <c r="F10" s="504"/>
      <c r="G10" s="504"/>
      <c r="H10" s="504"/>
      <c r="I10" s="504"/>
      <c r="J10" s="505"/>
      <c r="K10" s="25"/>
    </row>
    <row r="11" spans="1:11" ht="15.75">
      <c r="A11" s="509" t="s">
        <v>684</v>
      </c>
      <c r="B11" s="510"/>
      <c r="C11" s="510"/>
      <c r="D11" s="511"/>
      <c r="E11" s="503" t="s">
        <v>399</v>
      </c>
      <c r="F11" s="513"/>
      <c r="G11" s="513"/>
      <c r="H11" s="513"/>
      <c r="I11" s="513"/>
      <c r="J11" s="514"/>
      <c r="K11" s="25"/>
    </row>
    <row r="12" spans="1:11" ht="15.75">
      <c r="A12" s="509" t="s">
        <v>63</v>
      </c>
      <c r="B12" s="510"/>
      <c r="C12" s="510"/>
      <c r="D12" s="511"/>
      <c r="E12" s="503"/>
      <c r="F12" s="513"/>
      <c r="G12" s="513"/>
      <c r="H12" s="513"/>
      <c r="I12" s="513"/>
      <c r="J12" s="514"/>
      <c r="K12" s="25"/>
    </row>
    <row r="13" spans="1:11" ht="15.75">
      <c r="A13" s="509" t="s">
        <v>685</v>
      </c>
      <c r="B13" s="510"/>
      <c r="C13" s="510"/>
      <c r="D13" s="511"/>
      <c r="E13" s="503"/>
      <c r="F13" s="513"/>
      <c r="G13" s="513"/>
      <c r="H13" s="513"/>
      <c r="I13" s="513"/>
      <c r="J13" s="514"/>
      <c r="K13" s="25"/>
    </row>
    <row r="14" spans="1:11" ht="12.75" customHeight="1">
      <c r="A14" s="29"/>
      <c r="B14" s="29"/>
      <c r="C14" s="29"/>
      <c r="D14" s="29"/>
      <c r="E14" s="31"/>
      <c r="F14" s="32"/>
      <c r="G14" s="32"/>
      <c r="H14" s="32"/>
      <c r="I14" s="32"/>
      <c r="J14" s="32"/>
      <c r="K14" s="26"/>
    </row>
    <row r="15" spans="1:11" ht="34.5" customHeight="1">
      <c r="A15" s="453" t="s">
        <v>64</v>
      </c>
      <c r="B15" s="453"/>
      <c r="C15" s="453"/>
      <c r="D15" s="453"/>
      <c r="E15" s="453"/>
      <c r="F15" s="453"/>
      <c r="G15" s="453"/>
      <c r="H15" s="453"/>
      <c r="I15" s="453"/>
      <c r="J15" s="453"/>
      <c r="K15" s="27"/>
    </row>
    <row r="16" spans="1:11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27"/>
    </row>
    <row r="17" spans="1:11" ht="15.75">
      <c r="A17" s="28" t="s">
        <v>65</v>
      </c>
      <c r="B17" s="29"/>
      <c r="C17" s="29"/>
      <c r="D17" s="29"/>
      <c r="E17" s="29"/>
      <c r="F17" s="30"/>
      <c r="G17" s="31"/>
      <c r="H17" s="32"/>
      <c r="I17" s="32"/>
      <c r="J17" s="32"/>
      <c r="K17" s="25"/>
    </row>
    <row r="18" spans="1:11" ht="15.75">
      <c r="A18" s="500" t="s">
        <v>542</v>
      </c>
      <c r="B18" s="501"/>
      <c r="C18" s="501"/>
      <c r="D18" s="502"/>
      <c r="E18" s="498"/>
      <c r="F18" s="498"/>
      <c r="G18" s="498"/>
      <c r="H18" s="498"/>
      <c r="I18" s="498"/>
      <c r="J18" s="498"/>
      <c r="K18" s="25"/>
    </row>
    <row r="19" spans="1:11" ht="15.75">
      <c r="A19" s="506" t="s">
        <v>543</v>
      </c>
      <c r="B19" s="507"/>
      <c r="C19" s="507"/>
      <c r="D19" s="508"/>
      <c r="E19" s="503"/>
      <c r="F19" s="504"/>
      <c r="G19" s="504"/>
      <c r="H19" s="504"/>
      <c r="I19" s="504"/>
      <c r="J19" s="505"/>
      <c r="K19" s="25"/>
    </row>
    <row r="20" spans="1:11" ht="15.75">
      <c r="A20" s="497" t="s">
        <v>66</v>
      </c>
      <c r="B20" s="497"/>
      <c r="C20" s="497"/>
      <c r="D20" s="497"/>
      <c r="E20" s="498"/>
      <c r="F20" s="498"/>
      <c r="G20" s="498"/>
      <c r="H20" s="498"/>
      <c r="I20" s="498"/>
      <c r="J20" s="498"/>
      <c r="K20" s="25"/>
    </row>
    <row r="21" spans="1:11" ht="66" customHeight="1">
      <c r="A21" s="497" t="s">
        <v>704</v>
      </c>
      <c r="B21" s="497"/>
      <c r="C21" s="497"/>
      <c r="D21" s="497"/>
      <c r="E21" s="499"/>
      <c r="F21" s="499"/>
      <c r="G21" s="499"/>
      <c r="H21" s="499"/>
      <c r="I21" s="499"/>
      <c r="J21" s="499"/>
      <c r="K21" s="25"/>
    </row>
    <row r="22" spans="1:11" ht="80.25" customHeight="1">
      <c r="A22" s="497" t="s">
        <v>705</v>
      </c>
      <c r="B22" s="497"/>
      <c r="C22" s="497"/>
      <c r="D22" s="497"/>
      <c r="E22" s="498"/>
      <c r="F22" s="498"/>
      <c r="G22" s="498"/>
      <c r="H22" s="498"/>
      <c r="I22" s="498"/>
      <c r="J22" s="498"/>
      <c r="K22" s="25"/>
    </row>
    <row r="23" spans="1:15" s="3" customFormat="1" ht="33.75" customHeight="1">
      <c r="A23" s="500" t="s">
        <v>67</v>
      </c>
      <c r="B23" s="501"/>
      <c r="C23" s="501"/>
      <c r="D23" s="502"/>
      <c r="E23" s="503"/>
      <c r="F23" s="504"/>
      <c r="G23" s="504"/>
      <c r="H23" s="504"/>
      <c r="I23" s="504"/>
      <c r="J23" s="505"/>
      <c r="K23" s="25"/>
      <c r="L23"/>
      <c r="M23"/>
      <c r="N23"/>
      <c r="O23"/>
    </row>
    <row r="24" spans="1:11" ht="31.5" customHeight="1">
      <c r="A24" s="497" t="s">
        <v>686</v>
      </c>
      <c r="B24" s="497"/>
      <c r="C24" s="497"/>
      <c r="D24" s="497"/>
      <c r="E24" s="498"/>
      <c r="F24" s="498"/>
      <c r="G24" s="498"/>
      <c r="H24" s="498"/>
      <c r="I24" s="498"/>
      <c r="J24" s="498"/>
      <c r="K24" s="25"/>
    </row>
    <row r="25" spans="1:11" ht="15.75">
      <c r="A25" s="497" t="s">
        <v>494</v>
      </c>
      <c r="B25" s="497"/>
      <c r="C25" s="497"/>
      <c r="D25" s="497"/>
      <c r="E25" s="498"/>
      <c r="F25" s="498"/>
      <c r="G25" s="498"/>
      <c r="H25" s="498"/>
      <c r="I25" s="498"/>
      <c r="J25" s="498"/>
      <c r="K25" s="25"/>
    </row>
    <row r="26" spans="1:11" ht="15">
      <c r="A26" s="125"/>
      <c r="B26" s="125"/>
      <c r="C26" s="125"/>
      <c r="D26" s="125"/>
      <c r="E26" s="197"/>
      <c r="F26" s="197"/>
      <c r="G26" s="197"/>
      <c r="H26" s="197"/>
      <c r="I26" s="197"/>
      <c r="J26" s="197"/>
      <c r="K26" s="26"/>
    </row>
    <row r="27" spans="1:11" ht="15.75">
      <c r="A27" s="411" t="s">
        <v>68</v>
      </c>
      <c r="B27" s="411"/>
      <c r="C27" s="411"/>
      <c r="D27" s="411"/>
      <c r="E27" s="411"/>
      <c r="F27" s="411"/>
      <c r="G27" s="411"/>
      <c r="H27" s="411"/>
      <c r="I27" s="411"/>
      <c r="J27" s="411"/>
      <c r="K27" s="33"/>
    </row>
    <row r="28" spans="1:11" ht="9" customHeight="1">
      <c r="A28" s="148"/>
      <c r="B28" s="29"/>
      <c r="C28" s="29"/>
      <c r="D28" s="29"/>
      <c r="E28" s="29"/>
      <c r="F28" s="30"/>
      <c r="G28" s="31"/>
      <c r="H28" s="32"/>
      <c r="I28" s="32"/>
      <c r="J28" s="32"/>
      <c r="K28" s="34"/>
    </row>
    <row r="29" spans="1:11" ht="15.75">
      <c r="A29" s="28" t="s">
        <v>69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35"/>
    </row>
    <row r="30" spans="1:11" ht="15.75">
      <c r="A30" s="388" t="s">
        <v>70</v>
      </c>
      <c r="B30" s="388"/>
      <c r="C30" s="388"/>
      <c r="D30" s="388"/>
      <c r="E30" s="388"/>
      <c r="F30" s="497"/>
      <c r="G30" s="497"/>
      <c r="H30" s="11" t="s">
        <v>71</v>
      </c>
      <c r="I30" s="388" t="s">
        <v>72</v>
      </c>
      <c r="J30" s="389"/>
      <c r="K30" s="36"/>
    </row>
    <row r="31" spans="1:11" ht="15">
      <c r="A31" s="425">
        <v>1</v>
      </c>
      <c r="B31" s="425"/>
      <c r="C31" s="425"/>
      <c r="D31" s="425"/>
      <c r="E31" s="425"/>
      <c r="F31" s="425"/>
      <c r="G31" s="425"/>
      <c r="H31" s="37">
        <v>2</v>
      </c>
      <c r="I31" s="491">
        <v>3</v>
      </c>
      <c r="J31" s="492"/>
      <c r="K31" s="36"/>
    </row>
    <row r="32" spans="1:11" ht="15.75">
      <c r="A32" s="376" t="s">
        <v>73</v>
      </c>
      <c r="B32" s="376"/>
      <c r="C32" s="376"/>
      <c r="D32" s="376"/>
      <c r="E32" s="376"/>
      <c r="F32" s="376"/>
      <c r="G32" s="376"/>
      <c r="H32" s="37">
        <v>1</v>
      </c>
      <c r="I32" s="493">
        <f>SUM(I33:J34)</f>
        <v>0</v>
      </c>
      <c r="J32" s="389"/>
      <c r="K32" s="36"/>
    </row>
    <row r="33" spans="1:11" s="3" customFormat="1" ht="15" customHeight="1">
      <c r="A33" s="433" t="s">
        <v>495</v>
      </c>
      <c r="B33" s="409"/>
      <c r="C33" s="409"/>
      <c r="D33" s="409"/>
      <c r="E33" s="409"/>
      <c r="F33" s="409"/>
      <c r="G33" s="410"/>
      <c r="H33" s="38" t="s">
        <v>75</v>
      </c>
      <c r="I33" s="495"/>
      <c r="J33" s="496"/>
      <c r="K33" s="36"/>
    </row>
    <row r="34" spans="1:11" ht="15.75">
      <c r="A34" s="433" t="s">
        <v>74</v>
      </c>
      <c r="B34" s="409"/>
      <c r="C34" s="409"/>
      <c r="D34" s="409"/>
      <c r="E34" s="409"/>
      <c r="F34" s="409"/>
      <c r="G34" s="410"/>
      <c r="H34" s="38" t="s">
        <v>76</v>
      </c>
      <c r="I34" s="490"/>
      <c r="J34" s="375"/>
      <c r="K34" s="36"/>
    </row>
    <row r="35" spans="1:11" ht="33" customHeight="1">
      <c r="A35" s="376" t="s">
        <v>497</v>
      </c>
      <c r="B35" s="376"/>
      <c r="C35" s="376"/>
      <c r="D35" s="376"/>
      <c r="E35" s="376"/>
      <c r="F35" s="376"/>
      <c r="G35" s="376"/>
      <c r="H35" s="38" t="s">
        <v>79</v>
      </c>
      <c r="I35" s="494">
        <f>SUM(I37,I41)</f>
        <v>0</v>
      </c>
      <c r="J35" s="389"/>
      <c r="K35" s="36"/>
    </row>
    <row r="36" spans="1:11" ht="15.75">
      <c r="A36" s="485" t="s">
        <v>77</v>
      </c>
      <c r="B36" s="486"/>
      <c r="C36" s="486"/>
      <c r="D36" s="486"/>
      <c r="E36" s="486"/>
      <c r="F36" s="486"/>
      <c r="G36" s="486"/>
      <c r="H36" s="486"/>
      <c r="I36" s="486"/>
      <c r="J36" s="487"/>
      <c r="K36" s="36"/>
    </row>
    <row r="37" spans="1:11" ht="15.75">
      <c r="A37" s="427" t="s">
        <v>78</v>
      </c>
      <c r="B37" s="427"/>
      <c r="C37" s="427"/>
      <c r="D37" s="427"/>
      <c r="E37" s="427"/>
      <c r="F37" s="427"/>
      <c r="G37" s="427"/>
      <c r="H37" s="38" t="s">
        <v>81</v>
      </c>
      <c r="I37" s="488"/>
      <c r="J37" s="375"/>
      <c r="K37" s="36"/>
    </row>
    <row r="38" spans="1:11" ht="15.75">
      <c r="A38" s="427" t="s">
        <v>80</v>
      </c>
      <c r="B38" s="427"/>
      <c r="C38" s="427"/>
      <c r="D38" s="427"/>
      <c r="E38" s="427"/>
      <c r="F38" s="427"/>
      <c r="G38" s="427"/>
      <c r="H38" s="38" t="s">
        <v>82</v>
      </c>
      <c r="I38" s="488"/>
      <c r="J38" s="375"/>
      <c r="K38" s="36"/>
    </row>
    <row r="39" spans="1:11" ht="33.75" customHeight="1">
      <c r="A39" s="427" t="s">
        <v>498</v>
      </c>
      <c r="B39" s="427"/>
      <c r="C39" s="427"/>
      <c r="D39" s="427"/>
      <c r="E39" s="427"/>
      <c r="F39" s="427"/>
      <c r="G39" s="427"/>
      <c r="H39" s="38" t="s">
        <v>85</v>
      </c>
      <c r="I39" s="490"/>
      <c r="J39" s="375"/>
      <c r="K39" s="36"/>
    </row>
    <row r="40" spans="1:11" ht="15.75">
      <c r="A40" s="485" t="s">
        <v>83</v>
      </c>
      <c r="B40" s="486"/>
      <c r="C40" s="486"/>
      <c r="D40" s="486"/>
      <c r="E40" s="486"/>
      <c r="F40" s="486"/>
      <c r="G40" s="486"/>
      <c r="H40" s="486"/>
      <c r="I40" s="486"/>
      <c r="J40" s="487"/>
      <c r="K40" s="36"/>
    </row>
    <row r="41" spans="1:11" ht="15.75">
      <c r="A41" s="376" t="s">
        <v>84</v>
      </c>
      <c r="B41" s="376"/>
      <c r="C41" s="376"/>
      <c r="D41" s="376"/>
      <c r="E41" s="376"/>
      <c r="F41" s="376"/>
      <c r="G41" s="376"/>
      <c r="H41" s="38" t="s">
        <v>496</v>
      </c>
      <c r="I41" s="488"/>
      <c r="J41" s="375"/>
      <c r="K41" s="36"/>
    </row>
    <row r="42" spans="1:11" ht="15.75">
      <c r="A42" s="376" t="s">
        <v>86</v>
      </c>
      <c r="B42" s="376"/>
      <c r="C42" s="376"/>
      <c r="D42" s="376"/>
      <c r="E42" s="376"/>
      <c r="F42" s="376"/>
      <c r="G42" s="376"/>
      <c r="H42" s="38" t="s">
        <v>87</v>
      </c>
      <c r="I42" s="489"/>
      <c r="J42" s="375"/>
      <c r="K42" s="36"/>
    </row>
    <row r="43" spans="1:11" ht="36.75" customHeight="1">
      <c r="A43" s="376" t="s">
        <v>498</v>
      </c>
      <c r="B43" s="376"/>
      <c r="C43" s="376"/>
      <c r="D43" s="376"/>
      <c r="E43" s="376"/>
      <c r="F43" s="376"/>
      <c r="G43" s="376"/>
      <c r="H43" s="38" t="s">
        <v>88</v>
      </c>
      <c r="I43" s="374"/>
      <c r="J43" s="375"/>
      <c r="K43" s="36"/>
    </row>
    <row r="44" spans="1:11" ht="15.75">
      <c r="A44" s="476" t="s">
        <v>499</v>
      </c>
      <c r="B44" s="477"/>
      <c r="C44" s="477"/>
      <c r="D44" s="477"/>
      <c r="E44" s="477"/>
      <c r="F44" s="477"/>
      <c r="G44" s="477"/>
      <c r="H44" s="477"/>
      <c r="I44" s="477"/>
      <c r="J44" s="478"/>
      <c r="K44" s="36"/>
    </row>
    <row r="45" spans="1:11" ht="15.75">
      <c r="A45" s="479" t="s">
        <v>89</v>
      </c>
      <c r="B45" s="480"/>
      <c r="C45" s="480"/>
      <c r="D45" s="480"/>
      <c r="E45" s="480"/>
      <c r="F45" s="480"/>
      <c r="G45" s="481"/>
      <c r="H45" s="38" t="s">
        <v>90</v>
      </c>
      <c r="I45" s="482"/>
      <c r="J45" s="483"/>
      <c r="K45" s="36"/>
    </row>
    <row r="46" spans="1:11" ht="15.75">
      <c r="A46" s="484" t="s">
        <v>91</v>
      </c>
      <c r="B46" s="484"/>
      <c r="C46" s="484"/>
      <c r="D46" s="484"/>
      <c r="E46" s="484"/>
      <c r="F46" s="484"/>
      <c r="G46" s="484"/>
      <c r="H46" s="38" t="s">
        <v>92</v>
      </c>
      <c r="I46" s="482"/>
      <c r="J46" s="483"/>
      <c r="K46" s="36"/>
    </row>
    <row r="47" spans="1:11" ht="15.75">
      <c r="A47" s="376" t="s">
        <v>706</v>
      </c>
      <c r="B47" s="376"/>
      <c r="C47" s="376"/>
      <c r="D47" s="376"/>
      <c r="E47" s="376"/>
      <c r="F47" s="376"/>
      <c r="G47" s="376"/>
      <c r="H47" s="38" t="s">
        <v>93</v>
      </c>
      <c r="I47" s="374"/>
      <c r="J47" s="375"/>
      <c r="K47" s="36"/>
    </row>
    <row r="48" spans="1:11" ht="15.75">
      <c r="A48" s="376" t="s">
        <v>94</v>
      </c>
      <c r="B48" s="376"/>
      <c r="C48" s="376"/>
      <c r="D48" s="376"/>
      <c r="E48" s="376"/>
      <c r="F48" s="376"/>
      <c r="G48" s="376"/>
      <c r="H48" s="38" t="s">
        <v>95</v>
      </c>
      <c r="I48" s="374"/>
      <c r="J48" s="375"/>
      <c r="K48" s="36"/>
    </row>
    <row r="49" spans="1:11" ht="15.75">
      <c r="A49" s="376" t="s">
        <v>96</v>
      </c>
      <c r="B49" s="376"/>
      <c r="C49" s="376"/>
      <c r="D49" s="376"/>
      <c r="E49" s="376"/>
      <c r="F49" s="376"/>
      <c r="G49" s="376"/>
      <c r="H49" s="38" t="s">
        <v>97</v>
      </c>
      <c r="I49" s="374"/>
      <c r="J49" s="375"/>
      <c r="K49" s="36"/>
    </row>
    <row r="50" spans="1:11" s="3" customFormat="1" ht="15.75">
      <c r="A50" s="376" t="s">
        <v>682</v>
      </c>
      <c r="B50" s="376"/>
      <c r="C50" s="376"/>
      <c r="D50" s="376"/>
      <c r="E50" s="376"/>
      <c r="F50" s="376"/>
      <c r="G50" s="376"/>
      <c r="H50" s="38" t="s">
        <v>99</v>
      </c>
      <c r="I50" s="374"/>
      <c r="J50" s="375"/>
      <c r="K50" s="36"/>
    </row>
    <row r="51" spans="1:11" ht="15.75">
      <c r="A51" s="376" t="s">
        <v>98</v>
      </c>
      <c r="B51" s="376"/>
      <c r="C51" s="376"/>
      <c r="D51" s="376"/>
      <c r="E51" s="376"/>
      <c r="F51" s="376"/>
      <c r="G51" s="376"/>
      <c r="H51" s="38" t="s">
        <v>100</v>
      </c>
      <c r="I51" s="374"/>
      <c r="J51" s="375"/>
      <c r="K51" s="36"/>
    </row>
    <row r="52" spans="1:11" ht="15.75">
      <c r="A52" s="376" t="s">
        <v>500</v>
      </c>
      <c r="B52" s="376"/>
      <c r="C52" s="376"/>
      <c r="D52" s="376"/>
      <c r="E52" s="376"/>
      <c r="F52" s="376"/>
      <c r="G52" s="376"/>
      <c r="H52" s="38" t="s">
        <v>101</v>
      </c>
      <c r="I52" s="374"/>
      <c r="J52" s="375"/>
      <c r="K52" s="36"/>
    </row>
    <row r="53" spans="1:11" ht="46.5" customHeight="1">
      <c r="A53" s="376" t="s">
        <v>738</v>
      </c>
      <c r="B53" s="376"/>
      <c r="C53" s="376"/>
      <c r="D53" s="376"/>
      <c r="E53" s="376"/>
      <c r="F53" s="376"/>
      <c r="G53" s="376"/>
      <c r="H53" s="38" t="s">
        <v>103</v>
      </c>
      <c r="I53" s="374"/>
      <c r="J53" s="375"/>
      <c r="K53" s="22"/>
    </row>
    <row r="54" spans="1:11" s="3" customFormat="1" ht="34.5" customHeight="1">
      <c r="A54" s="376" t="s">
        <v>708</v>
      </c>
      <c r="B54" s="376"/>
      <c r="C54" s="376"/>
      <c r="D54" s="376"/>
      <c r="E54" s="376"/>
      <c r="F54" s="376"/>
      <c r="G54" s="376"/>
      <c r="H54" s="38" t="s">
        <v>501</v>
      </c>
      <c r="I54" s="374"/>
      <c r="J54" s="375"/>
      <c r="K54" s="22"/>
    </row>
    <row r="55" spans="1:15" s="3" customFormat="1" ht="30" customHeight="1">
      <c r="A55" s="433" t="s">
        <v>544</v>
      </c>
      <c r="B55" s="441"/>
      <c r="C55" s="441"/>
      <c r="D55" s="441"/>
      <c r="E55" s="441"/>
      <c r="F55" s="441"/>
      <c r="G55" s="442"/>
      <c r="H55" s="38" t="s">
        <v>707</v>
      </c>
      <c r="I55" s="472"/>
      <c r="J55" s="473"/>
      <c r="K55" s="22"/>
      <c r="L55"/>
      <c r="M55"/>
      <c r="N55"/>
      <c r="O55"/>
    </row>
    <row r="56" spans="1:11" ht="15.75">
      <c r="A56" s="29"/>
      <c r="B56" s="29"/>
      <c r="C56" s="29"/>
      <c r="D56" s="29"/>
      <c r="E56" s="29"/>
      <c r="F56" s="29"/>
      <c r="G56" s="29"/>
      <c r="H56" s="198"/>
      <c r="I56" s="199"/>
      <c r="J56" s="32"/>
      <c r="K56" s="21"/>
    </row>
    <row r="57" spans="1:11" ht="15.75">
      <c r="A57" s="474" t="s">
        <v>545</v>
      </c>
      <c r="B57" s="474"/>
      <c r="C57" s="474"/>
      <c r="D57" s="474"/>
      <c r="E57" s="474"/>
      <c r="F57" s="474"/>
      <c r="G57" s="474"/>
      <c r="H57" s="474"/>
      <c r="I57" s="474"/>
      <c r="J57" s="474"/>
      <c r="K57" s="8"/>
    </row>
    <row r="58" spans="1:11" ht="9" customHeight="1">
      <c r="A58" s="151"/>
      <c r="B58" s="2"/>
      <c r="C58" s="2"/>
      <c r="D58" s="2"/>
      <c r="E58" s="2"/>
      <c r="F58" s="2"/>
      <c r="G58" s="2"/>
      <c r="H58" s="2"/>
      <c r="I58" s="2"/>
      <c r="J58" s="2"/>
      <c r="K58" s="39"/>
    </row>
    <row r="59" spans="1:11" ht="15.75">
      <c r="A59" s="148" t="s">
        <v>104</v>
      </c>
      <c r="B59" s="2"/>
      <c r="C59" s="2"/>
      <c r="D59" s="2"/>
      <c r="E59" s="2"/>
      <c r="F59" s="2"/>
      <c r="G59" s="2"/>
      <c r="H59" s="2"/>
      <c r="I59" s="2"/>
      <c r="J59" s="2"/>
      <c r="K59" s="8"/>
    </row>
    <row r="60" spans="1:11" ht="15.75">
      <c r="A60" s="200" t="s">
        <v>502</v>
      </c>
      <c r="B60" s="419" t="s">
        <v>546</v>
      </c>
      <c r="C60" s="469"/>
      <c r="D60" s="469"/>
      <c r="E60" s="469"/>
      <c r="F60" s="469"/>
      <c r="G60" s="469"/>
      <c r="H60" s="469"/>
      <c r="I60" s="469"/>
      <c r="J60" s="470"/>
      <c r="K60" s="8"/>
    </row>
    <row r="61" spans="1:11" ht="15.75">
      <c r="A61" s="147">
        <v>1</v>
      </c>
      <c r="B61" s="461"/>
      <c r="C61" s="462"/>
      <c r="D61" s="462"/>
      <c r="E61" s="462"/>
      <c r="F61" s="462"/>
      <c r="G61" s="462"/>
      <c r="H61" s="462"/>
      <c r="I61" s="462"/>
      <c r="J61" s="463"/>
      <c r="K61" s="8"/>
    </row>
    <row r="62" spans="1:11" ht="15.75">
      <c r="A62" s="147">
        <v>2</v>
      </c>
      <c r="B62" s="461"/>
      <c r="C62" s="462"/>
      <c r="D62" s="462"/>
      <c r="E62" s="462"/>
      <c r="F62" s="462"/>
      <c r="G62" s="462"/>
      <c r="H62" s="462"/>
      <c r="I62" s="462"/>
      <c r="J62" s="463"/>
      <c r="K62" s="8"/>
    </row>
    <row r="63" spans="1:11" ht="15.75">
      <c r="A63" s="147">
        <v>3</v>
      </c>
      <c r="B63" s="461"/>
      <c r="C63" s="462"/>
      <c r="D63" s="462"/>
      <c r="E63" s="462"/>
      <c r="F63" s="462"/>
      <c r="G63" s="462"/>
      <c r="H63" s="462"/>
      <c r="I63" s="462"/>
      <c r="J63" s="463"/>
      <c r="K63" s="8"/>
    </row>
    <row r="64" spans="1:11" ht="15.75">
      <c r="A64" s="147">
        <v>4</v>
      </c>
      <c r="B64" s="475"/>
      <c r="C64" s="475"/>
      <c r="D64" s="475"/>
      <c r="E64" s="475"/>
      <c r="F64" s="475"/>
      <c r="G64" s="475"/>
      <c r="H64" s="475"/>
      <c r="I64" s="475"/>
      <c r="J64" s="475"/>
      <c r="K64" s="8"/>
    </row>
    <row r="65" spans="1:11" ht="15.75">
      <c r="A65" s="147">
        <v>5</v>
      </c>
      <c r="B65" s="475"/>
      <c r="C65" s="475"/>
      <c r="D65" s="475"/>
      <c r="E65" s="475"/>
      <c r="F65" s="475"/>
      <c r="G65" s="475"/>
      <c r="H65" s="475"/>
      <c r="I65" s="475"/>
      <c r="J65" s="475"/>
      <c r="K65" s="8"/>
    </row>
    <row r="66" spans="1:11" ht="15.75">
      <c r="A66" s="147">
        <v>6</v>
      </c>
      <c r="B66" s="475"/>
      <c r="C66" s="475"/>
      <c r="D66" s="475"/>
      <c r="E66" s="475"/>
      <c r="F66" s="475"/>
      <c r="G66" s="475"/>
      <c r="H66" s="475"/>
      <c r="I66" s="475"/>
      <c r="J66" s="475"/>
      <c r="K66" s="8"/>
    </row>
    <row r="67" spans="1:12" ht="15">
      <c r="A67" s="125"/>
      <c r="B67" s="125"/>
      <c r="C67" s="125"/>
      <c r="D67" s="125"/>
      <c r="E67" s="125"/>
      <c r="F67" s="125"/>
      <c r="G67" s="125"/>
      <c r="H67" s="125"/>
      <c r="I67" s="201"/>
      <c r="J67" s="201"/>
      <c r="K67" s="8"/>
      <c r="L67" s="36"/>
    </row>
    <row r="68" spans="1:12" ht="15.75">
      <c r="A68" s="471" t="s">
        <v>504</v>
      </c>
      <c r="B68" s="471"/>
      <c r="C68" s="471"/>
      <c r="D68" s="471"/>
      <c r="E68" s="471"/>
      <c r="F68" s="471"/>
      <c r="G68" s="471"/>
      <c r="H68" s="471"/>
      <c r="I68" s="471"/>
      <c r="J68" s="471"/>
      <c r="K68" s="2"/>
      <c r="L68" s="36"/>
    </row>
    <row r="69" spans="1:12" ht="48" customHeight="1">
      <c r="A69" s="329" t="s">
        <v>753</v>
      </c>
      <c r="B69" s="329"/>
      <c r="C69" s="329"/>
      <c r="D69" s="329"/>
      <c r="E69" s="329"/>
      <c r="F69" s="329"/>
      <c r="G69" s="329"/>
      <c r="H69" s="329"/>
      <c r="I69" s="329"/>
      <c r="J69" s="329"/>
      <c r="K69" s="8"/>
      <c r="L69" s="36"/>
    </row>
    <row r="70" spans="1:12" s="3" customFormat="1" ht="15" customHeight="1">
      <c r="A70" s="522" t="s">
        <v>688</v>
      </c>
      <c r="B70" s="523"/>
      <c r="C70" s="523"/>
      <c r="D70" s="523"/>
      <c r="E70" s="523"/>
      <c r="F70" s="523"/>
      <c r="G70" s="523"/>
      <c r="H70" s="523"/>
      <c r="I70" s="524"/>
      <c r="J70" s="285"/>
      <c r="K70" s="8"/>
      <c r="L70" s="36"/>
    </row>
    <row r="71" spans="1:12" s="3" customFormat="1" ht="22.5" customHeight="1">
      <c r="A71" s="525"/>
      <c r="B71" s="525"/>
      <c r="C71" s="525"/>
      <c r="D71" s="525"/>
      <c r="E71" s="525"/>
      <c r="F71" s="525"/>
      <c r="G71" s="525"/>
      <c r="H71" s="525"/>
      <c r="I71" s="525"/>
      <c r="J71" s="285"/>
      <c r="K71" s="8"/>
      <c r="L71" s="36"/>
    </row>
    <row r="72" spans="1:12" s="3" customFormat="1" ht="18" customHeight="1">
      <c r="A72" s="291"/>
      <c r="B72" s="291"/>
      <c r="C72" s="291"/>
      <c r="D72" s="291"/>
      <c r="E72" s="291"/>
      <c r="F72" s="291"/>
      <c r="G72" s="291"/>
      <c r="H72" s="291"/>
      <c r="I72" s="291"/>
      <c r="J72" s="285"/>
      <c r="K72" s="8"/>
      <c r="L72" s="36"/>
    </row>
    <row r="73" spans="1:12" ht="15.75">
      <c r="A73" s="148" t="s">
        <v>106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36"/>
    </row>
    <row r="74" spans="1:12" ht="15.75">
      <c r="A74" s="454" t="s">
        <v>107</v>
      </c>
      <c r="B74" s="455"/>
      <c r="C74" s="455"/>
      <c r="D74" s="456"/>
      <c r="E74" s="520" t="s">
        <v>71</v>
      </c>
      <c r="F74" s="419" t="s">
        <v>108</v>
      </c>
      <c r="G74" s="469"/>
      <c r="H74" s="469"/>
      <c r="I74" s="470"/>
      <c r="J74" s="41"/>
      <c r="K74" s="42"/>
      <c r="L74" s="36"/>
    </row>
    <row r="75" spans="1:12" ht="64.5" customHeight="1">
      <c r="A75" s="457"/>
      <c r="B75" s="458"/>
      <c r="C75" s="458"/>
      <c r="D75" s="459"/>
      <c r="E75" s="521"/>
      <c r="F75" s="43" t="s">
        <v>109</v>
      </c>
      <c r="G75" s="43" t="s">
        <v>110</v>
      </c>
      <c r="H75" s="43" t="s">
        <v>111</v>
      </c>
      <c r="I75" s="43" t="s">
        <v>112</v>
      </c>
      <c r="J75" s="44"/>
      <c r="K75" s="42"/>
      <c r="L75" s="36"/>
    </row>
    <row r="76" spans="1:12" ht="15">
      <c r="A76" s="425">
        <v>1</v>
      </c>
      <c r="B76" s="425"/>
      <c r="C76" s="492"/>
      <c r="D76" s="492"/>
      <c r="E76" s="45">
        <v>2</v>
      </c>
      <c r="F76" s="45">
        <v>3</v>
      </c>
      <c r="G76" s="45">
        <v>4</v>
      </c>
      <c r="H76" s="45">
        <v>5</v>
      </c>
      <c r="I76" s="45">
        <v>6</v>
      </c>
      <c r="J76" s="46"/>
      <c r="K76" s="163"/>
      <c r="L76" s="36"/>
    </row>
    <row r="77" spans="1:12" ht="15.75">
      <c r="A77" s="377" t="s">
        <v>113</v>
      </c>
      <c r="B77" s="377"/>
      <c r="C77" s="428"/>
      <c r="D77" s="428"/>
      <c r="E77" s="47">
        <v>1</v>
      </c>
      <c r="F77" s="48">
        <f>SUM(F78:F82)</f>
        <v>0</v>
      </c>
      <c r="G77" s="48">
        <f>SUM(G78:G82)</f>
        <v>0</v>
      </c>
      <c r="H77" s="48">
        <f>SUM(H78:H82)</f>
        <v>0</v>
      </c>
      <c r="I77" s="48">
        <f>SUM(I78:I82)</f>
        <v>0</v>
      </c>
      <c r="J77" s="317"/>
      <c r="K77" s="318"/>
      <c r="L77" s="318"/>
    </row>
    <row r="78" spans="1:11" ht="33.75" customHeight="1">
      <c r="A78" s="412" t="s">
        <v>114</v>
      </c>
      <c r="B78" s="415"/>
      <c r="C78" s="415"/>
      <c r="D78" s="416"/>
      <c r="E78" s="51" t="s">
        <v>253</v>
      </c>
      <c r="F78" s="52"/>
      <c r="G78" s="52"/>
      <c r="H78" s="53"/>
      <c r="I78" s="53"/>
      <c r="J78" s="49"/>
      <c r="K78" s="50"/>
    </row>
    <row r="79" spans="1:11" ht="15.75">
      <c r="A79" s="412" t="s">
        <v>116</v>
      </c>
      <c r="B79" s="415"/>
      <c r="C79" s="415"/>
      <c r="D79" s="416"/>
      <c r="E79" s="51" t="s">
        <v>255</v>
      </c>
      <c r="F79" s="52"/>
      <c r="G79" s="52"/>
      <c r="H79" s="53"/>
      <c r="I79" s="53"/>
      <c r="J79" s="49"/>
      <c r="K79" s="50"/>
    </row>
    <row r="80" spans="1:11" ht="30.75" customHeight="1">
      <c r="A80" s="412" t="s">
        <v>118</v>
      </c>
      <c r="B80" s="415"/>
      <c r="C80" s="415"/>
      <c r="D80" s="416"/>
      <c r="E80" s="51" t="s">
        <v>257</v>
      </c>
      <c r="F80" s="52"/>
      <c r="G80" s="52"/>
      <c r="H80" s="53"/>
      <c r="I80" s="53"/>
      <c r="J80" s="54"/>
      <c r="K80" s="55"/>
    </row>
    <row r="81" spans="1:11" ht="15.75">
      <c r="A81" s="467" t="s">
        <v>120</v>
      </c>
      <c r="B81" s="467"/>
      <c r="C81" s="467"/>
      <c r="D81" s="468"/>
      <c r="E81" s="51" t="s">
        <v>219</v>
      </c>
      <c r="F81" s="52"/>
      <c r="G81" s="52"/>
      <c r="H81" s="53"/>
      <c r="I81" s="53"/>
      <c r="J81" s="54"/>
      <c r="K81" s="55"/>
    </row>
    <row r="82" spans="1:11" ht="15.75">
      <c r="A82" s="380" t="s">
        <v>122</v>
      </c>
      <c r="B82" s="380"/>
      <c r="C82" s="451"/>
      <c r="D82" s="451"/>
      <c r="E82" s="51" t="s">
        <v>260</v>
      </c>
      <c r="F82" s="52"/>
      <c r="G82" s="52"/>
      <c r="H82" s="53"/>
      <c r="I82" s="53"/>
      <c r="J82" s="54"/>
      <c r="K82" s="55"/>
    </row>
    <row r="83" spans="1:12" ht="48.75" customHeight="1">
      <c r="A83" s="377" t="s">
        <v>549</v>
      </c>
      <c r="B83" s="377"/>
      <c r="C83" s="428"/>
      <c r="D83" s="428"/>
      <c r="E83" s="47">
        <v>2</v>
      </c>
      <c r="F83" s="48">
        <f>SUM(F84:F87)</f>
        <v>0</v>
      </c>
      <c r="G83" s="48">
        <f>SUM(G84:G87)</f>
        <v>0</v>
      </c>
      <c r="H83" s="158">
        <f>SUM(H84:H87)</f>
        <v>0</v>
      </c>
      <c r="I83" s="158">
        <f>SUM(I84:I87)</f>
        <v>0</v>
      </c>
      <c r="J83" s="317"/>
      <c r="K83" s="318"/>
      <c r="L83" s="318"/>
    </row>
    <row r="84" spans="1:11" ht="15.75">
      <c r="A84" s="380" t="s">
        <v>123</v>
      </c>
      <c r="B84" s="380"/>
      <c r="C84" s="451"/>
      <c r="D84" s="451"/>
      <c r="E84" s="56" t="s">
        <v>115</v>
      </c>
      <c r="F84" s="52"/>
      <c r="G84" s="52"/>
      <c r="H84" s="154"/>
      <c r="I84" s="154"/>
      <c r="J84" s="54"/>
      <c r="K84" s="55"/>
    </row>
    <row r="85" spans="1:11" ht="15.75">
      <c r="A85" s="380" t="s">
        <v>125</v>
      </c>
      <c r="B85" s="380"/>
      <c r="C85" s="451"/>
      <c r="D85" s="451"/>
      <c r="E85" s="56" t="s">
        <v>117</v>
      </c>
      <c r="F85" s="52"/>
      <c r="G85" s="52"/>
      <c r="H85" s="154"/>
      <c r="I85" s="154"/>
      <c r="J85" s="54"/>
      <c r="K85" s="55"/>
    </row>
    <row r="86" spans="1:11" ht="15.75">
      <c r="A86" s="380" t="s">
        <v>127</v>
      </c>
      <c r="B86" s="380"/>
      <c r="C86" s="451"/>
      <c r="D86" s="451"/>
      <c r="E86" s="56" t="s">
        <v>119</v>
      </c>
      <c r="F86" s="52"/>
      <c r="G86" s="52"/>
      <c r="H86" s="154"/>
      <c r="I86" s="154"/>
      <c r="J86" s="54"/>
      <c r="K86" s="55"/>
    </row>
    <row r="87" spans="1:11" ht="15.75">
      <c r="A87" s="380" t="s">
        <v>129</v>
      </c>
      <c r="B87" s="380"/>
      <c r="C87" s="451"/>
      <c r="D87" s="451"/>
      <c r="E87" s="56" t="s">
        <v>121</v>
      </c>
      <c r="F87" s="52"/>
      <c r="G87" s="52"/>
      <c r="H87" s="154"/>
      <c r="I87" s="154"/>
      <c r="J87" s="54"/>
      <c r="K87" s="55"/>
    </row>
    <row r="88" spans="1:12" ht="15.75">
      <c r="A88" s="377" t="s">
        <v>131</v>
      </c>
      <c r="B88" s="377"/>
      <c r="C88" s="452"/>
      <c r="D88" s="452"/>
      <c r="E88" s="47">
        <v>3</v>
      </c>
      <c r="F88" s="48">
        <f>SUM(F89:F93)</f>
        <v>0</v>
      </c>
      <c r="G88" s="48">
        <f>SUM(G89:G93)</f>
        <v>0</v>
      </c>
      <c r="H88" s="158">
        <f>SUM(H89:H93)</f>
        <v>0</v>
      </c>
      <c r="I88" s="158">
        <f>SUM(I89:I93)</f>
        <v>0</v>
      </c>
      <c r="J88" s="317"/>
      <c r="K88" s="318"/>
      <c r="L88" s="318"/>
    </row>
    <row r="89" spans="1:11" ht="15.75">
      <c r="A89" s="380" t="s">
        <v>132</v>
      </c>
      <c r="B89" s="380"/>
      <c r="C89" s="451"/>
      <c r="D89" s="451"/>
      <c r="E89" s="56" t="s">
        <v>124</v>
      </c>
      <c r="F89" s="52"/>
      <c r="G89" s="52"/>
      <c r="H89" s="154"/>
      <c r="I89" s="154"/>
      <c r="J89" s="49"/>
      <c r="K89" s="50"/>
    </row>
    <row r="90" spans="1:11" ht="15.75">
      <c r="A90" s="380" t="s">
        <v>133</v>
      </c>
      <c r="B90" s="380"/>
      <c r="C90" s="451"/>
      <c r="D90" s="451"/>
      <c r="E90" s="56" t="s">
        <v>126</v>
      </c>
      <c r="F90" s="52"/>
      <c r="G90" s="52"/>
      <c r="H90" s="154"/>
      <c r="I90" s="154"/>
      <c r="J90" s="49"/>
      <c r="K90" s="50"/>
    </row>
    <row r="91" spans="1:11" ht="30" customHeight="1">
      <c r="A91" s="380" t="s">
        <v>134</v>
      </c>
      <c r="B91" s="380"/>
      <c r="C91" s="451"/>
      <c r="D91" s="451"/>
      <c r="E91" s="56" t="s">
        <v>128</v>
      </c>
      <c r="F91" s="52"/>
      <c r="G91" s="52"/>
      <c r="H91" s="154"/>
      <c r="I91" s="154"/>
      <c r="J91" s="49"/>
      <c r="K91" s="50"/>
    </row>
    <row r="92" spans="1:11" ht="33" customHeight="1">
      <c r="A92" s="380" t="s">
        <v>135</v>
      </c>
      <c r="B92" s="380"/>
      <c r="C92" s="451"/>
      <c r="D92" s="451"/>
      <c r="E92" s="56" t="s">
        <v>130</v>
      </c>
      <c r="F92" s="52"/>
      <c r="G92" s="52"/>
      <c r="H92" s="154"/>
      <c r="I92" s="154"/>
      <c r="J92" s="49"/>
      <c r="K92" s="50"/>
    </row>
    <row r="93" spans="1:11" ht="15.75">
      <c r="A93" s="380" t="s">
        <v>136</v>
      </c>
      <c r="B93" s="380"/>
      <c r="C93" s="451"/>
      <c r="D93" s="451"/>
      <c r="E93" s="56" t="s">
        <v>503</v>
      </c>
      <c r="F93" s="52"/>
      <c r="G93" s="52"/>
      <c r="H93" s="154"/>
      <c r="I93" s="154"/>
      <c r="J93" s="54"/>
      <c r="K93" s="55"/>
    </row>
    <row r="94" spans="1:11" ht="15.75">
      <c r="A94" s="377" t="s">
        <v>137</v>
      </c>
      <c r="B94" s="377"/>
      <c r="C94" s="452"/>
      <c r="D94" s="452"/>
      <c r="E94" s="47">
        <v>4</v>
      </c>
      <c r="F94" s="57"/>
      <c r="G94" s="57"/>
      <c r="H94" s="58"/>
      <c r="I94" s="58"/>
      <c r="J94" s="49"/>
      <c r="K94" s="50"/>
    </row>
    <row r="95" spans="1:12" ht="15.75">
      <c r="A95" s="377" t="s">
        <v>749</v>
      </c>
      <c r="B95" s="377"/>
      <c r="C95" s="452"/>
      <c r="D95" s="452"/>
      <c r="E95" s="47">
        <v>5</v>
      </c>
      <c r="F95" s="48">
        <f>F77+F83+F88+F94</f>
        <v>0</v>
      </c>
      <c r="G95" s="48">
        <f>G77+G83+G88+G94</f>
        <v>0</v>
      </c>
      <c r="H95" s="158">
        <f>H77+H83+H88+H94</f>
        <v>0</v>
      </c>
      <c r="I95" s="158">
        <f>I77+I83+I88+I94</f>
        <v>0</v>
      </c>
      <c r="J95" s="317"/>
      <c r="K95" s="318"/>
      <c r="L95" s="318"/>
    </row>
    <row r="96" spans="1:11" ht="15">
      <c r="A96" s="215"/>
      <c r="B96" s="215"/>
      <c r="C96" s="215"/>
      <c r="D96" s="215"/>
      <c r="E96" s="8"/>
      <c r="F96" s="8"/>
      <c r="G96" s="8"/>
      <c r="H96" s="8"/>
      <c r="I96" s="8"/>
      <c r="J96" s="8"/>
      <c r="K96" s="21"/>
    </row>
    <row r="97" spans="1:11" ht="33" customHeight="1">
      <c r="A97" s="453" t="s">
        <v>751</v>
      </c>
      <c r="B97" s="453"/>
      <c r="C97" s="453"/>
      <c r="D97" s="453"/>
      <c r="E97" s="453"/>
      <c r="F97" s="453"/>
      <c r="G97" s="453"/>
      <c r="H97" s="453"/>
      <c r="I97" s="453"/>
      <c r="J97" s="453"/>
      <c r="K97" s="22"/>
    </row>
    <row r="98" spans="1:11" ht="9" customHeight="1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22"/>
    </row>
    <row r="99" spans="1:11" ht="15.75">
      <c r="A99" s="61" t="s">
        <v>138</v>
      </c>
      <c r="B99" s="2"/>
      <c r="C99" s="2"/>
      <c r="D99" s="2"/>
      <c r="E99" s="2"/>
      <c r="F99" s="2"/>
      <c r="G99" s="2"/>
      <c r="H99" s="2"/>
      <c r="I99" s="2"/>
      <c r="J99" s="2"/>
      <c r="K99" s="22"/>
    </row>
    <row r="100" spans="1:11" ht="15.75">
      <c r="A100" s="454" t="s">
        <v>139</v>
      </c>
      <c r="B100" s="455"/>
      <c r="C100" s="455"/>
      <c r="D100" s="455"/>
      <c r="E100" s="456"/>
      <c r="F100" s="388" t="s">
        <v>108</v>
      </c>
      <c r="G100" s="460"/>
      <c r="H100" s="460"/>
      <c r="I100" s="460"/>
      <c r="J100" s="62"/>
      <c r="K100" s="42"/>
    </row>
    <row r="101" spans="1:11" ht="57.75" customHeight="1">
      <c r="A101" s="457"/>
      <c r="B101" s="458"/>
      <c r="C101" s="458"/>
      <c r="D101" s="458"/>
      <c r="E101" s="459"/>
      <c r="F101" s="63" t="s">
        <v>109</v>
      </c>
      <c r="G101" s="63" t="s">
        <v>110</v>
      </c>
      <c r="H101" s="63" t="s">
        <v>111</v>
      </c>
      <c r="I101" s="63" t="s">
        <v>112</v>
      </c>
      <c r="J101" s="64"/>
      <c r="K101" s="42"/>
    </row>
    <row r="102" spans="1:11" ht="15.75">
      <c r="A102" s="464">
        <v>1</v>
      </c>
      <c r="B102" s="465"/>
      <c r="C102" s="465"/>
      <c r="D102" s="465"/>
      <c r="E102" s="466"/>
      <c r="F102" s="45">
        <v>2</v>
      </c>
      <c r="G102" s="45">
        <v>3</v>
      </c>
      <c r="H102" s="45">
        <v>4</v>
      </c>
      <c r="I102" s="45">
        <v>5</v>
      </c>
      <c r="J102" s="65"/>
      <c r="K102" s="18"/>
    </row>
    <row r="103" spans="1:11" ht="18.75" customHeight="1">
      <c r="A103" s="433" t="s">
        <v>140</v>
      </c>
      <c r="B103" s="441"/>
      <c r="C103" s="441"/>
      <c r="D103" s="441"/>
      <c r="E103" s="442"/>
      <c r="F103" s="52"/>
      <c r="G103" s="52"/>
      <c r="H103" s="53"/>
      <c r="I103" s="53"/>
      <c r="J103" s="49"/>
      <c r="K103" s="4"/>
    </row>
    <row r="104" spans="1:11" ht="15.75">
      <c r="A104" s="461"/>
      <c r="B104" s="462"/>
      <c r="C104" s="462"/>
      <c r="D104" s="462"/>
      <c r="E104" s="463"/>
      <c r="F104" s="52"/>
      <c r="G104" s="52"/>
      <c r="H104" s="53"/>
      <c r="I104" s="53"/>
      <c r="J104" s="49"/>
      <c r="K104" s="4"/>
    </row>
    <row r="105" spans="1:11" ht="15">
      <c r="A105" s="125"/>
      <c r="B105" s="125"/>
      <c r="C105" s="125"/>
      <c r="D105" s="125"/>
      <c r="E105" s="125"/>
      <c r="F105" s="202"/>
      <c r="G105" s="202"/>
      <c r="H105" s="68"/>
      <c r="I105" s="68"/>
      <c r="J105" s="59"/>
      <c r="K105" s="60"/>
    </row>
    <row r="106" spans="1:11" ht="41.25" customHeight="1">
      <c r="A106" s="386" t="s">
        <v>538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22"/>
    </row>
    <row r="107" spans="1:11" ht="10.5" customHeight="1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21"/>
    </row>
    <row r="108" spans="1:11" ht="15.75">
      <c r="A108" s="69" t="s">
        <v>141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70"/>
    </row>
    <row r="109" spans="1:11" ht="69.75" customHeight="1">
      <c r="A109" s="419" t="s">
        <v>142</v>
      </c>
      <c r="B109" s="469"/>
      <c r="C109" s="469"/>
      <c r="D109" s="469"/>
      <c r="E109" s="469"/>
      <c r="F109" s="469"/>
      <c r="G109" s="11" t="s">
        <v>71</v>
      </c>
      <c r="H109" s="153" t="s">
        <v>507</v>
      </c>
      <c r="I109" s="519" t="s">
        <v>506</v>
      </c>
      <c r="J109" s="519"/>
      <c r="K109" s="22"/>
    </row>
    <row r="110" spans="1:11" s="3" customFormat="1" ht="14.25" customHeight="1">
      <c r="A110" s="446">
        <v>1</v>
      </c>
      <c r="B110" s="447"/>
      <c r="C110" s="447"/>
      <c r="D110" s="447"/>
      <c r="E110" s="447"/>
      <c r="F110" s="448"/>
      <c r="G110" s="156">
        <v>2</v>
      </c>
      <c r="H110" s="162">
        <v>3</v>
      </c>
      <c r="I110" s="446">
        <v>4</v>
      </c>
      <c r="J110" s="448"/>
      <c r="K110" s="22"/>
    </row>
    <row r="111" spans="1:11" ht="15" customHeight="1">
      <c r="A111" s="433" t="s">
        <v>143</v>
      </c>
      <c r="B111" s="441"/>
      <c r="C111" s="441"/>
      <c r="D111" s="441"/>
      <c r="E111" s="441"/>
      <c r="F111" s="441"/>
      <c r="G111" s="45">
        <v>1</v>
      </c>
      <c r="H111" s="203"/>
      <c r="I111" s="381"/>
      <c r="J111" s="381"/>
      <c r="K111" s="36"/>
    </row>
    <row r="112" spans="1:11" ht="15.75">
      <c r="A112" s="433" t="s">
        <v>144</v>
      </c>
      <c r="B112" s="441"/>
      <c r="C112" s="441"/>
      <c r="D112" s="441"/>
      <c r="E112" s="441"/>
      <c r="F112" s="441"/>
      <c r="G112" s="45">
        <v>2</v>
      </c>
      <c r="H112" s="203"/>
      <c r="I112" s="381"/>
      <c r="J112" s="381"/>
      <c r="K112" s="36"/>
    </row>
    <row r="113" spans="1:11" ht="15" customHeight="1">
      <c r="A113" s="433" t="s">
        <v>145</v>
      </c>
      <c r="B113" s="441"/>
      <c r="C113" s="441"/>
      <c r="D113" s="441"/>
      <c r="E113" s="441"/>
      <c r="F113" s="441"/>
      <c r="G113" s="45">
        <v>3</v>
      </c>
      <c r="H113" s="203"/>
      <c r="I113" s="381"/>
      <c r="J113" s="381"/>
      <c r="K113" s="36"/>
    </row>
    <row r="114" spans="1:11" ht="15" customHeight="1">
      <c r="A114" s="433" t="s">
        <v>146</v>
      </c>
      <c r="B114" s="441"/>
      <c r="C114" s="441"/>
      <c r="D114" s="441"/>
      <c r="E114" s="441"/>
      <c r="F114" s="441"/>
      <c r="G114" s="45">
        <v>4</v>
      </c>
      <c r="H114" s="203"/>
      <c r="I114" s="381"/>
      <c r="J114" s="381"/>
      <c r="K114" s="36"/>
    </row>
    <row r="115" spans="1:11" s="3" customFormat="1" ht="15" customHeight="1">
      <c r="A115" s="433" t="s">
        <v>509</v>
      </c>
      <c r="B115" s="441"/>
      <c r="C115" s="441"/>
      <c r="D115" s="441"/>
      <c r="E115" s="441"/>
      <c r="F115" s="441"/>
      <c r="G115" s="45">
        <v>5</v>
      </c>
      <c r="H115" s="203"/>
      <c r="I115" s="381"/>
      <c r="J115" s="381"/>
      <c r="K115" s="36"/>
    </row>
    <row r="116" spans="1:11" s="3" customFormat="1" ht="15" customHeight="1">
      <c r="A116" s="433" t="s">
        <v>511</v>
      </c>
      <c r="B116" s="441"/>
      <c r="C116" s="441"/>
      <c r="D116" s="441"/>
      <c r="E116" s="441"/>
      <c r="F116" s="441"/>
      <c r="G116" s="45">
        <v>6</v>
      </c>
      <c r="H116" s="203"/>
      <c r="I116" s="381"/>
      <c r="J116" s="381"/>
      <c r="K116" s="36"/>
    </row>
    <row r="117" spans="1:11" s="3" customFormat="1" ht="15.75">
      <c r="A117" s="433" t="s">
        <v>512</v>
      </c>
      <c r="B117" s="441"/>
      <c r="C117" s="441"/>
      <c r="D117" s="441"/>
      <c r="E117" s="441"/>
      <c r="F117" s="441"/>
      <c r="G117" s="45">
        <v>7</v>
      </c>
      <c r="H117" s="203"/>
      <c r="I117" s="381"/>
      <c r="J117" s="381"/>
      <c r="K117" s="36"/>
    </row>
    <row r="118" spans="1:11" s="3" customFormat="1" ht="15" customHeight="1">
      <c r="A118" s="433" t="s">
        <v>513</v>
      </c>
      <c r="B118" s="441"/>
      <c r="C118" s="441"/>
      <c r="D118" s="441"/>
      <c r="E118" s="441"/>
      <c r="F118" s="441"/>
      <c r="G118" s="45">
        <v>8</v>
      </c>
      <c r="H118" s="203"/>
      <c r="I118" s="381"/>
      <c r="J118" s="381"/>
      <c r="K118" s="36"/>
    </row>
    <row r="119" spans="1:11" ht="15" customHeight="1">
      <c r="A119" s="433" t="s">
        <v>514</v>
      </c>
      <c r="B119" s="441"/>
      <c r="C119" s="441"/>
      <c r="D119" s="441"/>
      <c r="E119" s="441"/>
      <c r="F119" s="441"/>
      <c r="G119" s="45">
        <v>9</v>
      </c>
      <c r="H119" s="203"/>
      <c r="I119" s="381"/>
      <c r="J119" s="381"/>
      <c r="K119" s="36"/>
    </row>
    <row r="120" spans="1:11" s="3" customFormat="1" ht="15" customHeight="1">
      <c r="A120" s="433" t="s">
        <v>515</v>
      </c>
      <c r="B120" s="441"/>
      <c r="C120" s="441"/>
      <c r="D120" s="441"/>
      <c r="E120" s="441"/>
      <c r="F120" s="441"/>
      <c r="G120" s="45">
        <v>10</v>
      </c>
      <c r="H120" s="203"/>
      <c r="I120" s="381"/>
      <c r="J120" s="381"/>
      <c r="K120" s="36"/>
    </row>
    <row r="121" spans="1:11" s="3" customFormat="1" ht="15" customHeight="1">
      <c r="A121" s="433" t="s">
        <v>147</v>
      </c>
      <c r="B121" s="441"/>
      <c r="C121" s="441"/>
      <c r="D121" s="441"/>
      <c r="E121" s="441"/>
      <c r="F121" s="441"/>
      <c r="G121" s="45">
        <v>11</v>
      </c>
      <c r="H121" s="203"/>
      <c r="I121" s="381"/>
      <c r="J121" s="381"/>
      <c r="K121" s="36"/>
    </row>
    <row r="122" spans="1:11" s="3" customFormat="1" ht="15" customHeight="1">
      <c r="A122" s="433" t="s">
        <v>516</v>
      </c>
      <c r="B122" s="441"/>
      <c r="C122" s="441"/>
      <c r="D122" s="441"/>
      <c r="E122" s="441"/>
      <c r="F122" s="441"/>
      <c r="G122" s="45">
        <v>12</v>
      </c>
      <c r="H122" s="203"/>
      <c r="I122" s="381"/>
      <c r="J122" s="381"/>
      <c r="K122" s="36"/>
    </row>
    <row r="123" spans="1:11" ht="15.75">
      <c r="A123" s="433" t="s">
        <v>148</v>
      </c>
      <c r="B123" s="441"/>
      <c r="C123" s="441"/>
      <c r="D123" s="441"/>
      <c r="E123" s="441"/>
      <c r="F123" s="441"/>
      <c r="G123" s="45">
        <v>13</v>
      </c>
      <c r="H123" s="203"/>
      <c r="I123" s="381"/>
      <c r="J123" s="381"/>
      <c r="K123" s="36"/>
    </row>
    <row r="124" spans="1:11" ht="15" customHeight="1">
      <c r="A124" s="433" t="s">
        <v>149</v>
      </c>
      <c r="B124" s="441"/>
      <c r="C124" s="441"/>
      <c r="D124" s="441"/>
      <c r="E124" s="441"/>
      <c r="F124" s="441"/>
      <c r="G124" s="45">
        <v>14</v>
      </c>
      <c r="H124" s="203"/>
      <c r="I124" s="381"/>
      <c r="J124" s="381"/>
      <c r="K124" s="36"/>
    </row>
    <row r="125" spans="1:11" ht="15.75">
      <c r="A125" s="433" t="s">
        <v>150</v>
      </c>
      <c r="B125" s="441"/>
      <c r="C125" s="441"/>
      <c r="D125" s="441"/>
      <c r="E125" s="441"/>
      <c r="F125" s="441"/>
      <c r="G125" s="45">
        <v>15</v>
      </c>
      <c r="H125" s="203"/>
      <c r="I125" s="381"/>
      <c r="J125" s="381"/>
      <c r="K125" s="36"/>
    </row>
    <row r="126" spans="1:11" ht="15" customHeight="1">
      <c r="A126" s="433" t="s">
        <v>151</v>
      </c>
      <c r="B126" s="441"/>
      <c r="C126" s="441"/>
      <c r="D126" s="441"/>
      <c r="E126" s="441"/>
      <c r="F126" s="441"/>
      <c r="G126" s="45">
        <v>16</v>
      </c>
      <c r="H126" s="203"/>
      <c r="I126" s="381"/>
      <c r="J126" s="381"/>
      <c r="K126" s="36"/>
    </row>
    <row r="127" spans="1:11" ht="15" customHeight="1">
      <c r="A127" s="433" t="s">
        <v>152</v>
      </c>
      <c r="B127" s="441"/>
      <c r="C127" s="441"/>
      <c r="D127" s="441"/>
      <c r="E127" s="441"/>
      <c r="F127" s="441"/>
      <c r="G127" s="45">
        <v>17</v>
      </c>
      <c r="H127" s="203"/>
      <c r="I127" s="381"/>
      <c r="J127" s="381"/>
      <c r="K127" s="36"/>
    </row>
    <row r="128" spans="1:11" ht="15.75">
      <c r="A128" s="433" t="s">
        <v>153</v>
      </c>
      <c r="B128" s="441"/>
      <c r="C128" s="441"/>
      <c r="D128" s="441"/>
      <c r="E128" s="441"/>
      <c r="F128" s="441"/>
      <c r="G128" s="45">
        <v>18</v>
      </c>
      <c r="H128" s="203"/>
      <c r="I128" s="381"/>
      <c r="J128" s="381"/>
      <c r="K128" s="36"/>
    </row>
    <row r="129" spans="1:11" ht="15.75">
      <c r="A129" s="433" t="s">
        <v>154</v>
      </c>
      <c r="B129" s="441"/>
      <c r="C129" s="441"/>
      <c r="D129" s="441"/>
      <c r="E129" s="441"/>
      <c r="F129" s="441"/>
      <c r="G129" s="45">
        <v>19</v>
      </c>
      <c r="H129" s="203"/>
      <c r="I129" s="381"/>
      <c r="J129" s="381"/>
      <c r="K129" s="36"/>
    </row>
    <row r="130" spans="1:11" ht="15" customHeight="1">
      <c r="A130" s="433" t="s">
        <v>155</v>
      </c>
      <c r="B130" s="441"/>
      <c r="C130" s="441"/>
      <c r="D130" s="441"/>
      <c r="E130" s="441"/>
      <c r="F130" s="441"/>
      <c r="G130" s="45">
        <v>20</v>
      </c>
      <c r="H130" s="203"/>
      <c r="I130" s="381"/>
      <c r="J130" s="381"/>
      <c r="K130" s="36"/>
    </row>
    <row r="131" spans="1:11" ht="34.5" customHeight="1">
      <c r="A131" s="433" t="s">
        <v>754</v>
      </c>
      <c r="B131" s="441"/>
      <c r="C131" s="441"/>
      <c r="D131" s="441"/>
      <c r="E131" s="441"/>
      <c r="F131" s="441"/>
      <c r="G131" s="45">
        <v>21</v>
      </c>
      <c r="H131" s="203"/>
      <c r="I131" s="381"/>
      <c r="J131" s="381"/>
      <c r="K131" s="36"/>
    </row>
    <row r="132" spans="1:11" ht="15.75">
      <c r="A132" s="433" t="s">
        <v>156</v>
      </c>
      <c r="B132" s="441"/>
      <c r="C132" s="441"/>
      <c r="D132" s="441"/>
      <c r="E132" s="441"/>
      <c r="F132" s="441"/>
      <c r="G132" s="45">
        <v>22</v>
      </c>
      <c r="H132" s="203"/>
      <c r="I132" s="381"/>
      <c r="J132" s="381"/>
      <c r="K132" s="36"/>
    </row>
    <row r="133" spans="1:11" s="3" customFormat="1" ht="15" customHeight="1">
      <c r="A133" s="433" t="s">
        <v>505</v>
      </c>
      <c r="B133" s="441"/>
      <c r="C133" s="441"/>
      <c r="D133" s="441"/>
      <c r="E133" s="441"/>
      <c r="F133" s="441"/>
      <c r="G133" s="45">
        <v>23</v>
      </c>
      <c r="H133" s="203"/>
      <c r="I133" s="381"/>
      <c r="J133" s="381"/>
      <c r="K133" s="36"/>
    </row>
    <row r="134" spans="1:11" s="3" customFormat="1" ht="15" customHeight="1">
      <c r="A134" s="433" t="s">
        <v>510</v>
      </c>
      <c r="B134" s="441"/>
      <c r="C134" s="441"/>
      <c r="D134" s="441"/>
      <c r="E134" s="441"/>
      <c r="F134" s="441"/>
      <c r="G134" s="45">
        <v>24</v>
      </c>
      <c r="H134" s="203"/>
      <c r="I134" s="381"/>
      <c r="J134" s="381"/>
      <c r="K134" s="36"/>
    </row>
    <row r="135" spans="1:11" ht="15" customHeight="1">
      <c r="A135" s="433" t="s">
        <v>157</v>
      </c>
      <c r="B135" s="441"/>
      <c r="C135" s="441"/>
      <c r="D135" s="441"/>
      <c r="E135" s="441"/>
      <c r="F135" s="441"/>
      <c r="G135" s="45">
        <v>25</v>
      </c>
      <c r="H135" s="203"/>
      <c r="I135" s="381"/>
      <c r="J135" s="381"/>
      <c r="K135" s="36"/>
    </row>
    <row r="136" spans="1:11" ht="30" customHeight="1">
      <c r="A136" s="433" t="s">
        <v>158</v>
      </c>
      <c r="B136" s="441"/>
      <c r="C136" s="441"/>
      <c r="D136" s="441"/>
      <c r="E136" s="441"/>
      <c r="F136" s="441"/>
      <c r="G136" s="45">
        <v>26</v>
      </c>
      <c r="H136" s="203"/>
      <c r="I136" s="381"/>
      <c r="J136" s="381"/>
      <c r="K136" s="36"/>
    </row>
    <row r="137" spans="1:11" ht="32.25" customHeight="1">
      <c r="A137" s="433" t="s">
        <v>159</v>
      </c>
      <c r="B137" s="441"/>
      <c r="C137" s="441"/>
      <c r="D137" s="441"/>
      <c r="E137" s="441"/>
      <c r="F137" s="441"/>
      <c r="G137" s="45">
        <v>27</v>
      </c>
      <c r="H137" s="203"/>
      <c r="I137" s="381"/>
      <c r="J137" s="381"/>
      <c r="K137" s="36"/>
    </row>
    <row r="138" spans="1:11" ht="15" customHeight="1">
      <c r="A138" s="433" t="s">
        <v>160</v>
      </c>
      <c r="B138" s="441"/>
      <c r="C138" s="441"/>
      <c r="D138" s="441"/>
      <c r="E138" s="441"/>
      <c r="F138" s="441"/>
      <c r="G138" s="45">
        <v>28</v>
      </c>
      <c r="H138" s="203"/>
      <c r="I138" s="381"/>
      <c r="J138" s="381"/>
      <c r="K138" s="36"/>
    </row>
    <row r="139" spans="1:11" s="3" customFormat="1" ht="31.5" customHeight="1">
      <c r="A139" s="433" t="s">
        <v>517</v>
      </c>
      <c r="B139" s="441"/>
      <c r="C139" s="441"/>
      <c r="D139" s="441"/>
      <c r="E139" s="441"/>
      <c r="F139" s="442"/>
      <c r="G139" s="45">
        <v>29</v>
      </c>
      <c r="H139" s="203"/>
      <c r="I139" s="449"/>
      <c r="J139" s="450"/>
      <c r="K139" s="36"/>
    </row>
    <row r="140" spans="1:15" s="3" customFormat="1" ht="15" customHeight="1">
      <c r="A140" s="433" t="s">
        <v>161</v>
      </c>
      <c r="B140" s="441"/>
      <c r="C140" s="441"/>
      <c r="D140" s="441"/>
      <c r="E140" s="441"/>
      <c r="F140" s="442"/>
      <c r="G140" s="45">
        <v>30</v>
      </c>
      <c r="H140" s="203"/>
      <c r="I140" s="449"/>
      <c r="J140" s="450"/>
      <c r="K140" s="36"/>
      <c r="L140"/>
      <c r="M140"/>
      <c r="N140"/>
      <c r="O140"/>
    </row>
    <row r="141" spans="1:11" ht="31.5" customHeight="1">
      <c r="A141" s="433" t="s">
        <v>162</v>
      </c>
      <c r="B141" s="441"/>
      <c r="C141" s="441"/>
      <c r="D141" s="441"/>
      <c r="E141" s="441"/>
      <c r="F141" s="441"/>
      <c r="G141" s="45">
        <v>31</v>
      </c>
      <c r="H141" s="203"/>
      <c r="I141" s="381"/>
      <c r="J141" s="381"/>
      <c r="K141" s="36"/>
    </row>
    <row r="142" spans="1:11" ht="33" customHeight="1">
      <c r="A142" s="433" t="s">
        <v>508</v>
      </c>
      <c r="B142" s="441"/>
      <c r="C142" s="441"/>
      <c r="D142" s="441"/>
      <c r="E142" s="441"/>
      <c r="F142" s="441"/>
      <c r="G142" s="45">
        <v>32</v>
      </c>
      <c r="H142" s="203"/>
      <c r="I142" s="381"/>
      <c r="J142" s="381"/>
      <c r="K142" s="36"/>
    </row>
    <row r="143" spans="1:11" s="3" customFormat="1" ht="15" customHeight="1">
      <c r="A143" s="443" t="s">
        <v>617</v>
      </c>
      <c r="B143" s="444"/>
      <c r="C143" s="444"/>
      <c r="D143" s="444"/>
      <c r="E143" s="444"/>
      <c r="F143" s="444"/>
      <c r="G143" s="45">
        <v>33</v>
      </c>
      <c r="H143" s="203"/>
      <c r="I143" s="381"/>
      <c r="J143" s="381"/>
      <c r="K143" s="36"/>
    </row>
    <row r="144" spans="1:11" ht="15" customHeight="1">
      <c r="A144" s="443" t="s">
        <v>678</v>
      </c>
      <c r="B144" s="444"/>
      <c r="C144" s="444"/>
      <c r="D144" s="444"/>
      <c r="E144" s="444"/>
      <c r="F144" s="444"/>
      <c r="G144" s="45">
        <v>34</v>
      </c>
      <c r="H144" s="203"/>
      <c r="I144" s="381"/>
      <c r="J144" s="381"/>
      <c r="K144" s="36"/>
    </row>
    <row r="145" spans="1:11" ht="15.75">
      <c r="A145" s="204"/>
      <c r="B145" s="204"/>
      <c r="C145" s="204"/>
      <c r="D145" s="204"/>
      <c r="E145" s="204"/>
      <c r="F145" s="204"/>
      <c r="G145" s="204"/>
      <c r="H145" s="205"/>
      <c r="I145" s="206"/>
      <c r="J145" s="206"/>
      <c r="K145" s="71"/>
    </row>
    <row r="146" spans="1:11" ht="15.75">
      <c r="A146" s="445" t="s">
        <v>163</v>
      </c>
      <c r="B146" s="387"/>
      <c r="C146" s="387"/>
      <c r="D146" s="387"/>
      <c r="E146" s="387"/>
      <c r="F146" s="387"/>
      <c r="G146" s="387"/>
      <c r="H146" s="387"/>
      <c r="I146" s="387"/>
      <c r="J146" s="387"/>
      <c r="K146" s="36"/>
    </row>
    <row r="147" spans="1:11" ht="9" customHeight="1">
      <c r="A147" s="8"/>
      <c r="B147" s="8"/>
      <c r="C147" s="226"/>
      <c r="D147" s="8"/>
      <c r="E147" s="8"/>
      <c r="F147" s="8"/>
      <c r="G147" s="8"/>
      <c r="H147" s="8"/>
      <c r="I147" s="8"/>
      <c r="J147" s="8"/>
      <c r="K147" s="36"/>
    </row>
    <row r="148" spans="1:11" ht="35.25" customHeight="1">
      <c r="A148" s="386" t="s">
        <v>679</v>
      </c>
      <c r="B148" s="386"/>
      <c r="C148" s="386"/>
      <c r="D148" s="386"/>
      <c r="E148" s="386"/>
      <c r="F148" s="386"/>
      <c r="G148" s="386"/>
      <c r="H148" s="386"/>
      <c r="I148" s="386"/>
      <c r="J148" s="386"/>
      <c r="K148" s="36"/>
    </row>
    <row r="149" spans="1:11" ht="11.2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36"/>
    </row>
    <row r="150" spans="1:11" ht="15.75">
      <c r="A150" s="224" t="s">
        <v>164</v>
      </c>
      <c r="B150" s="8"/>
      <c r="C150" s="8"/>
      <c r="D150" s="8"/>
      <c r="E150" s="8"/>
      <c r="F150" s="8"/>
      <c r="G150" s="8"/>
      <c r="H150" s="8"/>
      <c r="I150" s="8"/>
      <c r="J150" s="8"/>
      <c r="K150" s="36"/>
    </row>
    <row r="151" spans="1:11" ht="42.75" customHeight="1">
      <c r="A151" s="388" t="s">
        <v>165</v>
      </c>
      <c r="B151" s="388"/>
      <c r="C151" s="388"/>
      <c r="D151" s="388"/>
      <c r="E151" s="388"/>
      <c r="F151" s="424"/>
      <c r="G151" s="424"/>
      <c r="H151" s="222" t="s">
        <v>71</v>
      </c>
      <c r="I151" s="225" t="s">
        <v>11</v>
      </c>
      <c r="J151" s="225" t="s">
        <v>12</v>
      </c>
      <c r="K151" s="36"/>
    </row>
    <row r="152" spans="1:11" ht="15">
      <c r="A152" s="425">
        <v>1</v>
      </c>
      <c r="B152" s="425"/>
      <c r="C152" s="425"/>
      <c r="D152" s="425"/>
      <c r="E152" s="425"/>
      <c r="F152" s="440"/>
      <c r="G152" s="440"/>
      <c r="H152" s="75">
        <v>2</v>
      </c>
      <c r="I152" s="75">
        <v>3</v>
      </c>
      <c r="J152" s="75">
        <v>4</v>
      </c>
      <c r="K152" s="36"/>
    </row>
    <row r="153" spans="1:11" ht="33" customHeight="1">
      <c r="A153" s="436" t="s">
        <v>689</v>
      </c>
      <c r="B153" s="436"/>
      <c r="C153" s="436"/>
      <c r="D153" s="436"/>
      <c r="E153" s="436"/>
      <c r="F153" s="437"/>
      <c r="G153" s="437"/>
      <c r="H153" s="47">
        <v>1</v>
      </c>
      <c r="I153" s="58"/>
      <c r="J153" s="58"/>
      <c r="K153" s="36"/>
    </row>
    <row r="154" spans="1:11" ht="33" customHeight="1">
      <c r="A154" s="436" t="s">
        <v>168</v>
      </c>
      <c r="B154" s="436"/>
      <c r="C154" s="436"/>
      <c r="D154" s="436"/>
      <c r="E154" s="436"/>
      <c r="F154" s="437"/>
      <c r="G154" s="437"/>
      <c r="H154" s="78">
        <v>2</v>
      </c>
      <c r="I154" s="79">
        <f>SUM(I155:I162)</f>
        <v>0</v>
      </c>
      <c r="J154" s="79">
        <f>SUM(J155:J162)</f>
        <v>0</v>
      </c>
      <c r="K154" s="36"/>
    </row>
    <row r="155" spans="1:11" ht="15.75">
      <c r="A155" s="439" t="s">
        <v>169</v>
      </c>
      <c r="B155" s="434"/>
      <c r="C155" s="434"/>
      <c r="D155" s="434"/>
      <c r="E155" s="434"/>
      <c r="F155" s="435"/>
      <c r="G155" s="435"/>
      <c r="H155" s="76" t="s">
        <v>170</v>
      </c>
      <c r="I155" s="80"/>
      <c r="J155" s="80"/>
      <c r="K155" s="36"/>
    </row>
    <row r="156" spans="1:11" ht="15.75">
      <c r="A156" s="434" t="s">
        <v>171</v>
      </c>
      <c r="B156" s="434"/>
      <c r="C156" s="434"/>
      <c r="D156" s="434"/>
      <c r="E156" s="434"/>
      <c r="F156" s="435"/>
      <c r="G156" s="435"/>
      <c r="H156" s="76" t="s">
        <v>172</v>
      </c>
      <c r="I156" s="80"/>
      <c r="J156" s="80"/>
      <c r="K156" s="36"/>
    </row>
    <row r="157" spans="1:11" ht="15.75">
      <c r="A157" s="434" t="s">
        <v>518</v>
      </c>
      <c r="B157" s="434"/>
      <c r="C157" s="434"/>
      <c r="D157" s="434"/>
      <c r="E157" s="434"/>
      <c r="F157" s="435"/>
      <c r="G157" s="435"/>
      <c r="H157" s="76" t="s">
        <v>173</v>
      </c>
      <c r="I157" s="80"/>
      <c r="J157" s="80"/>
      <c r="K157" s="36"/>
    </row>
    <row r="158" spans="1:11" ht="15.75">
      <c r="A158" s="434" t="s">
        <v>174</v>
      </c>
      <c r="B158" s="434"/>
      <c r="C158" s="434"/>
      <c r="D158" s="434"/>
      <c r="E158" s="434"/>
      <c r="F158" s="435"/>
      <c r="G158" s="435"/>
      <c r="H158" s="76" t="s">
        <v>175</v>
      </c>
      <c r="I158" s="80"/>
      <c r="J158" s="80"/>
      <c r="K158" s="36"/>
    </row>
    <row r="159" spans="1:11" ht="15.75">
      <c r="A159" s="434" t="s">
        <v>176</v>
      </c>
      <c r="B159" s="434"/>
      <c r="C159" s="434"/>
      <c r="D159" s="434"/>
      <c r="E159" s="434"/>
      <c r="F159" s="435"/>
      <c r="G159" s="435"/>
      <c r="H159" s="76" t="s">
        <v>177</v>
      </c>
      <c r="I159" s="80"/>
      <c r="J159" s="80"/>
      <c r="K159" s="36"/>
    </row>
    <row r="160" spans="1:11" ht="15.75">
      <c r="A160" s="434" t="s">
        <v>178</v>
      </c>
      <c r="B160" s="434"/>
      <c r="C160" s="434"/>
      <c r="D160" s="434"/>
      <c r="E160" s="434"/>
      <c r="F160" s="435"/>
      <c r="G160" s="435"/>
      <c r="H160" s="76" t="s">
        <v>179</v>
      </c>
      <c r="I160" s="80"/>
      <c r="J160" s="80"/>
      <c r="K160" s="36"/>
    </row>
    <row r="161" spans="1:11" ht="33" customHeight="1">
      <c r="A161" s="434" t="s">
        <v>180</v>
      </c>
      <c r="B161" s="434"/>
      <c r="C161" s="434"/>
      <c r="D161" s="434"/>
      <c r="E161" s="434"/>
      <c r="F161" s="435"/>
      <c r="G161" s="435"/>
      <c r="H161" s="76" t="s">
        <v>181</v>
      </c>
      <c r="I161" s="80"/>
      <c r="J161" s="80"/>
      <c r="K161" s="36"/>
    </row>
    <row r="162" spans="1:11" ht="15.75">
      <c r="A162" s="434" t="s">
        <v>755</v>
      </c>
      <c r="B162" s="434"/>
      <c r="C162" s="434"/>
      <c r="D162" s="434"/>
      <c r="E162" s="434"/>
      <c r="F162" s="435"/>
      <c r="G162" s="435"/>
      <c r="H162" s="76" t="s">
        <v>182</v>
      </c>
      <c r="I162" s="81"/>
      <c r="J162" s="81"/>
      <c r="K162" s="36"/>
    </row>
    <row r="163" spans="1:11" ht="15.75">
      <c r="A163" s="436" t="s">
        <v>183</v>
      </c>
      <c r="B163" s="436"/>
      <c r="C163" s="436"/>
      <c r="D163" s="436"/>
      <c r="E163" s="436"/>
      <c r="F163" s="437"/>
      <c r="G163" s="437"/>
      <c r="H163" s="78">
        <v>3</v>
      </c>
      <c r="I163" s="82">
        <f>I153+I154</f>
        <v>0</v>
      </c>
      <c r="J163" s="82">
        <f>J153+J154</f>
        <v>0</v>
      </c>
      <c r="K163" s="36"/>
    </row>
    <row r="164" spans="1:11" ht="15.75">
      <c r="A164" s="66"/>
      <c r="B164" s="66"/>
      <c r="C164" s="66"/>
      <c r="D164" s="66"/>
      <c r="E164" s="66"/>
      <c r="F164" s="207"/>
      <c r="G164" s="207"/>
      <c r="H164" s="208"/>
      <c r="I164" s="3"/>
      <c r="J164" s="3"/>
      <c r="K164" s="36"/>
    </row>
    <row r="165" spans="1:11" ht="15.75">
      <c r="A165" s="438" t="s">
        <v>184</v>
      </c>
      <c r="B165" s="438"/>
      <c r="C165" s="438"/>
      <c r="D165" s="438"/>
      <c r="E165" s="438"/>
      <c r="F165" s="438"/>
      <c r="G165" s="438"/>
      <c r="H165" s="438"/>
      <c r="I165" s="438"/>
      <c r="J165" s="438"/>
      <c r="K165" s="438"/>
    </row>
    <row r="166" spans="1:11" ht="34.5" customHeight="1">
      <c r="A166" s="388" t="s">
        <v>185</v>
      </c>
      <c r="B166" s="388"/>
      <c r="C166" s="388"/>
      <c r="D166" s="388"/>
      <c r="E166" s="388"/>
      <c r="F166" s="424"/>
      <c r="G166" s="424"/>
      <c r="H166" s="11" t="s">
        <v>71</v>
      </c>
      <c r="I166" s="149" t="s">
        <v>105</v>
      </c>
      <c r="J166" s="149" t="s">
        <v>186</v>
      </c>
      <c r="K166" s="36"/>
    </row>
    <row r="167" spans="1:11" ht="15">
      <c r="A167" s="336">
        <v>1</v>
      </c>
      <c r="B167" s="337"/>
      <c r="C167" s="337"/>
      <c r="D167" s="337"/>
      <c r="E167" s="337"/>
      <c r="F167" s="337"/>
      <c r="G167" s="338"/>
      <c r="H167" s="75">
        <v>2</v>
      </c>
      <c r="I167" s="75">
        <v>3</v>
      </c>
      <c r="J167" s="75">
        <v>4</v>
      </c>
      <c r="K167" s="36"/>
    </row>
    <row r="168" spans="1:11" ht="45" customHeight="1">
      <c r="A168" s="429" t="s">
        <v>756</v>
      </c>
      <c r="B168" s="429"/>
      <c r="C168" s="429"/>
      <c r="D168" s="429"/>
      <c r="E168" s="429"/>
      <c r="F168" s="430"/>
      <c r="G168" s="430"/>
      <c r="H168" s="83">
        <v>1</v>
      </c>
      <c r="I168" s="80"/>
      <c r="J168" s="84">
        <f>I168*4</f>
        <v>0</v>
      </c>
      <c r="K168" s="36"/>
    </row>
    <row r="169" spans="1:11" ht="34.5" customHeight="1">
      <c r="A169" s="429" t="s">
        <v>187</v>
      </c>
      <c r="B169" s="429"/>
      <c r="C169" s="429"/>
      <c r="D169" s="429"/>
      <c r="E169" s="429"/>
      <c r="F169" s="430"/>
      <c r="G169" s="430"/>
      <c r="H169" s="83">
        <v>2</v>
      </c>
      <c r="I169" s="80"/>
      <c r="J169" s="85" t="s">
        <v>167</v>
      </c>
      <c r="K169" s="36"/>
    </row>
    <row r="170" spans="1:11" ht="15.75">
      <c r="A170" s="29"/>
      <c r="B170" s="29"/>
      <c r="C170" s="29"/>
      <c r="D170" s="29"/>
      <c r="E170" s="29"/>
      <c r="F170" s="209"/>
      <c r="G170" s="209"/>
      <c r="H170" s="210"/>
      <c r="I170" s="211"/>
      <c r="J170" s="212"/>
      <c r="K170" s="36"/>
    </row>
    <row r="171" spans="1:11" ht="51" customHeight="1">
      <c r="A171" s="386" t="s">
        <v>680</v>
      </c>
      <c r="B171" s="386"/>
      <c r="C171" s="386"/>
      <c r="D171" s="386"/>
      <c r="E171" s="386"/>
      <c r="F171" s="386"/>
      <c r="G171" s="386"/>
      <c r="H171" s="386"/>
      <c r="I171" s="386"/>
      <c r="J171" s="386"/>
      <c r="K171" s="36"/>
    </row>
    <row r="172" spans="1:11" ht="9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36"/>
    </row>
    <row r="173" spans="1:11" ht="15">
      <c r="A173" s="87" t="s">
        <v>188</v>
      </c>
      <c r="B173" s="10"/>
      <c r="C173" s="10"/>
      <c r="D173" s="10"/>
      <c r="E173" s="8"/>
      <c r="F173" s="8"/>
      <c r="G173" s="8"/>
      <c r="H173" s="8"/>
      <c r="I173" s="8"/>
      <c r="J173" s="8"/>
      <c r="K173" s="36"/>
    </row>
    <row r="174" spans="1:11" ht="33" customHeight="1">
      <c r="A174" s="388" t="s">
        <v>189</v>
      </c>
      <c r="B174" s="388"/>
      <c r="C174" s="388"/>
      <c r="D174" s="388"/>
      <c r="E174" s="388"/>
      <c r="F174" s="424"/>
      <c r="G174" s="424"/>
      <c r="H174" s="11" t="s">
        <v>71</v>
      </c>
      <c r="I174" s="149" t="s">
        <v>105</v>
      </c>
      <c r="J174" s="149" t="s">
        <v>186</v>
      </c>
      <c r="K174" s="36"/>
    </row>
    <row r="175" spans="1:11" ht="15">
      <c r="A175" s="425">
        <v>1</v>
      </c>
      <c r="B175" s="425"/>
      <c r="C175" s="425"/>
      <c r="D175" s="425"/>
      <c r="E175" s="425"/>
      <c r="F175" s="425"/>
      <c r="G175" s="425"/>
      <c r="H175" s="75">
        <v>2</v>
      </c>
      <c r="I175" s="75">
        <v>3</v>
      </c>
      <c r="J175" s="75">
        <v>4</v>
      </c>
      <c r="K175" s="36"/>
    </row>
    <row r="176" spans="1:11" ht="15.75">
      <c r="A176" s="429" t="s">
        <v>519</v>
      </c>
      <c r="B176" s="429"/>
      <c r="C176" s="429"/>
      <c r="D176" s="429"/>
      <c r="E176" s="429"/>
      <c r="F176" s="430"/>
      <c r="G176" s="430"/>
      <c r="H176" s="83">
        <v>1</v>
      </c>
      <c r="I176" s="80"/>
      <c r="J176" s="84">
        <f>I176*24</f>
        <v>0</v>
      </c>
      <c r="K176" s="36"/>
    </row>
    <row r="177" spans="1:11" ht="15.75">
      <c r="A177" s="429" t="s">
        <v>190</v>
      </c>
      <c r="B177" s="429"/>
      <c r="C177" s="429"/>
      <c r="D177" s="429"/>
      <c r="E177" s="429"/>
      <c r="F177" s="430"/>
      <c r="G177" s="430"/>
      <c r="H177" s="83">
        <v>2</v>
      </c>
      <c r="I177" s="80"/>
      <c r="J177" s="84">
        <f>I177*10</f>
        <v>0</v>
      </c>
      <c r="K177" s="36"/>
    </row>
    <row r="178" spans="1:11" ht="15.75">
      <c r="A178" s="429" t="s">
        <v>191</v>
      </c>
      <c r="B178" s="429"/>
      <c r="C178" s="429"/>
      <c r="D178" s="429"/>
      <c r="E178" s="429"/>
      <c r="F178" s="430"/>
      <c r="G178" s="430"/>
      <c r="H178" s="83">
        <v>3</v>
      </c>
      <c r="I178" s="80"/>
      <c r="J178" s="84">
        <f>I178*8</f>
        <v>0</v>
      </c>
      <c r="K178" s="36"/>
    </row>
    <row r="179" spans="1:11" ht="15.75">
      <c r="A179" s="429" t="s">
        <v>192</v>
      </c>
      <c r="B179" s="429"/>
      <c r="C179" s="429"/>
      <c r="D179" s="429"/>
      <c r="E179" s="429"/>
      <c r="F179" s="430"/>
      <c r="G179" s="430"/>
      <c r="H179" s="83">
        <v>4</v>
      </c>
      <c r="I179" s="80"/>
      <c r="J179" s="84">
        <f>I179*8</f>
        <v>0</v>
      </c>
      <c r="K179" s="36"/>
    </row>
    <row r="180" spans="1:11" ht="15.75">
      <c r="A180" s="429" t="s">
        <v>730</v>
      </c>
      <c r="B180" s="429"/>
      <c r="C180" s="429"/>
      <c r="D180" s="429"/>
      <c r="E180" s="429"/>
      <c r="F180" s="430"/>
      <c r="G180" s="430"/>
      <c r="H180" s="83">
        <v>5</v>
      </c>
      <c r="I180" s="80"/>
      <c r="J180" s="84">
        <f>I180*6</f>
        <v>0</v>
      </c>
      <c r="K180" s="36"/>
    </row>
    <row r="181" spans="1:11" ht="16.5" thickBot="1">
      <c r="A181" s="431" t="s">
        <v>193</v>
      </c>
      <c r="B181" s="431"/>
      <c r="C181" s="431"/>
      <c r="D181" s="431"/>
      <c r="E181" s="431"/>
      <c r="F181" s="432"/>
      <c r="G181" s="432"/>
      <c r="H181" s="88">
        <v>6</v>
      </c>
      <c r="I181" s="89">
        <f>SUM(I176:I180)</f>
        <v>0</v>
      </c>
      <c r="J181" s="90">
        <f>SUM(J176:J180)</f>
        <v>0</v>
      </c>
      <c r="K181" s="36"/>
    </row>
    <row r="182" spans="1:11" ht="1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71"/>
    </row>
    <row r="183" spans="1:11" ht="15">
      <c r="A183" s="87" t="s">
        <v>194</v>
      </c>
      <c r="B183" s="10"/>
      <c r="C183" s="10"/>
      <c r="D183" s="10"/>
      <c r="E183" s="8"/>
      <c r="F183" s="8"/>
      <c r="G183" s="8"/>
      <c r="H183" s="8"/>
      <c r="I183" s="8"/>
      <c r="J183" s="8"/>
      <c r="K183" s="36"/>
    </row>
    <row r="184" spans="1:11" ht="33" customHeight="1">
      <c r="A184" s="388" t="s">
        <v>195</v>
      </c>
      <c r="B184" s="388"/>
      <c r="C184" s="388"/>
      <c r="D184" s="388"/>
      <c r="E184" s="388"/>
      <c r="F184" s="424"/>
      <c r="G184" s="424"/>
      <c r="H184" s="11" t="s">
        <v>71</v>
      </c>
      <c r="I184" s="149" t="s">
        <v>105</v>
      </c>
      <c r="J184" s="149" t="s">
        <v>186</v>
      </c>
      <c r="K184" s="36"/>
    </row>
    <row r="185" spans="1:11" ht="15">
      <c r="A185" s="425">
        <v>1</v>
      </c>
      <c r="B185" s="425"/>
      <c r="C185" s="425"/>
      <c r="D185" s="425"/>
      <c r="E185" s="425"/>
      <c r="F185" s="425"/>
      <c r="G185" s="425"/>
      <c r="H185" s="150">
        <v>2</v>
      </c>
      <c r="I185" s="150">
        <v>3</v>
      </c>
      <c r="J185" s="150">
        <v>4</v>
      </c>
      <c r="K185" s="36"/>
    </row>
    <row r="186" spans="1:11" ht="15.75">
      <c r="A186" s="433" t="s">
        <v>196</v>
      </c>
      <c r="B186" s="409"/>
      <c r="C186" s="409"/>
      <c r="D186" s="409"/>
      <c r="E186" s="409"/>
      <c r="F186" s="409"/>
      <c r="G186" s="410"/>
      <c r="H186" s="150">
        <v>1</v>
      </c>
      <c r="I186" s="80"/>
      <c r="J186" s="84">
        <f>I186*6</f>
        <v>0</v>
      </c>
      <c r="K186" s="36"/>
    </row>
    <row r="187" spans="1:11" ht="15.75">
      <c r="A187" s="376" t="s">
        <v>197</v>
      </c>
      <c r="B187" s="376"/>
      <c r="C187" s="376"/>
      <c r="D187" s="376"/>
      <c r="E187" s="376"/>
      <c r="F187" s="376"/>
      <c r="G187" s="376"/>
      <c r="H187" s="150">
        <v>2</v>
      </c>
      <c r="I187" s="80"/>
      <c r="J187" s="84">
        <f>I187*6</f>
        <v>0</v>
      </c>
      <c r="K187" s="36"/>
    </row>
    <row r="188" spans="1:11" ht="15.75">
      <c r="A188" s="376" t="s">
        <v>198</v>
      </c>
      <c r="B188" s="376"/>
      <c r="C188" s="376"/>
      <c r="D188" s="376"/>
      <c r="E188" s="376"/>
      <c r="F188" s="376"/>
      <c r="G188" s="376"/>
      <c r="H188" s="150">
        <v>3</v>
      </c>
      <c r="I188" s="80"/>
      <c r="J188" s="84">
        <f>I188*8</f>
        <v>0</v>
      </c>
      <c r="K188" s="36"/>
    </row>
    <row r="189" spans="1:11" ht="15.75">
      <c r="A189" s="376" t="s">
        <v>199</v>
      </c>
      <c r="B189" s="376"/>
      <c r="C189" s="376"/>
      <c r="D189" s="376"/>
      <c r="E189" s="376"/>
      <c r="F189" s="376"/>
      <c r="G189" s="376"/>
      <c r="H189" s="150">
        <v>4</v>
      </c>
      <c r="I189" s="80"/>
      <c r="J189" s="84">
        <f>I189*4</f>
        <v>0</v>
      </c>
      <c r="K189" s="36"/>
    </row>
    <row r="190" spans="1:11" ht="15.75">
      <c r="A190" s="376" t="s">
        <v>200</v>
      </c>
      <c r="B190" s="376"/>
      <c r="C190" s="376"/>
      <c r="D190" s="376"/>
      <c r="E190" s="376"/>
      <c r="F190" s="376"/>
      <c r="G190" s="376"/>
      <c r="H190" s="150">
        <v>5</v>
      </c>
      <c r="I190" s="80"/>
      <c r="J190" s="84">
        <f>I190*2</f>
        <v>0</v>
      </c>
      <c r="K190" s="36"/>
    </row>
    <row r="191" spans="1:11" ht="30.75" customHeight="1">
      <c r="A191" s="426" t="s">
        <v>520</v>
      </c>
      <c r="B191" s="427"/>
      <c r="C191" s="427"/>
      <c r="D191" s="427"/>
      <c r="E191" s="427"/>
      <c r="F191" s="427"/>
      <c r="G191" s="428"/>
      <c r="H191" s="150">
        <v>6</v>
      </c>
      <c r="I191" s="223"/>
      <c r="J191" s="84">
        <f>I191*0.5</f>
        <v>0</v>
      </c>
      <c r="K191" s="22"/>
    </row>
    <row r="192" spans="1:11" ht="15.75">
      <c r="A192" s="376" t="s">
        <v>201</v>
      </c>
      <c r="B192" s="376"/>
      <c r="C192" s="376"/>
      <c r="D192" s="376"/>
      <c r="E192" s="376"/>
      <c r="F192" s="376"/>
      <c r="G192" s="376"/>
      <c r="H192" s="150">
        <v>7</v>
      </c>
      <c r="I192" s="80"/>
      <c r="J192" s="84">
        <f>I192*6</f>
        <v>0</v>
      </c>
      <c r="K192" s="36"/>
    </row>
    <row r="193" spans="1:11" ht="15.75">
      <c r="A193" s="376" t="s">
        <v>202</v>
      </c>
      <c r="B193" s="376"/>
      <c r="C193" s="376"/>
      <c r="D193" s="376"/>
      <c r="E193" s="376"/>
      <c r="F193" s="376"/>
      <c r="G193" s="376"/>
      <c r="H193" s="150">
        <v>8</v>
      </c>
      <c r="I193" s="80"/>
      <c r="J193" s="84">
        <f>I193*4</f>
        <v>0</v>
      </c>
      <c r="K193" s="36"/>
    </row>
    <row r="194" spans="1:11" ht="15.75">
      <c r="A194" s="376" t="s">
        <v>203</v>
      </c>
      <c r="B194" s="376"/>
      <c r="C194" s="376"/>
      <c r="D194" s="376"/>
      <c r="E194" s="376"/>
      <c r="F194" s="376"/>
      <c r="G194" s="376"/>
      <c r="H194" s="150">
        <v>9</v>
      </c>
      <c r="I194" s="80"/>
      <c r="J194" s="84">
        <f>I194*1</f>
        <v>0</v>
      </c>
      <c r="K194" s="36"/>
    </row>
    <row r="195" spans="1:11" ht="30.75" customHeight="1">
      <c r="A195" s="376" t="s">
        <v>522</v>
      </c>
      <c r="B195" s="376"/>
      <c r="C195" s="376"/>
      <c r="D195" s="376"/>
      <c r="E195" s="376"/>
      <c r="F195" s="376"/>
      <c r="G195" s="376"/>
      <c r="H195" s="150">
        <v>10</v>
      </c>
      <c r="I195" s="80"/>
      <c r="J195" s="84">
        <f>I195*10</f>
        <v>0</v>
      </c>
      <c r="K195" s="36"/>
    </row>
    <row r="196" spans="1:11" ht="30" customHeight="1">
      <c r="A196" s="376" t="s">
        <v>523</v>
      </c>
      <c r="B196" s="376"/>
      <c r="C196" s="376"/>
      <c r="D196" s="376"/>
      <c r="E196" s="376"/>
      <c r="F196" s="376"/>
      <c r="G196" s="376"/>
      <c r="H196" s="150">
        <v>11</v>
      </c>
      <c r="I196" s="80"/>
      <c r="J196" s="84">
        <f>I196*6</f>
        <v>0</v>
      </c>
      <c r="K196" s="36"/>
    </row>
    <row r="197" spans="1:11" ht="16.5" thickBot="1">
      <c r="A197" s="422" t="s">
        <v>526</v>
      </c>
      <c r="B197" s="422"/>
      <c r="C197" s="422"/>
      <c r="D197" s="422"/>
      <c r="E197" s="422"/>
      <c r="F197" s="423"/>
      <c r="G197" s="423"/>
      <c r="H197" s="92">
        <v>12</v>
      </c>
      <c r="I197" s="89">
        <f>SUM(I186:I196)</f>
        <v>0</v>
      </c>
      <c r="J197" s="90">
        <f>SUM(J186:J196)</f>
        <v>0</v>
      </c>
      <c r="K197" s="22"/>
    </row>
    <row r="198" spans="1:1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22"/>
    </row>
    <row r="199" spans="1:11" ht="39" customHeight="1">
      <c r="A199" s="386" t="s">
        <v>204</v>
      </c>
      <c r="B199" s="386"/>
      <c r="C199" s="386"/>
      <c r="D199" s="386"/>
      <c r="E199" s="386"/>
      <c r="F199" s="386"/>
      <c r="G199" s="386"/>
      <c r="H199" s="386"/>
      <c r="I199" s="386"/>
      <c r="J199" s="386"/>
      <c r="K199" s="22"/>
    </row>
    <row r="200" spans="1:11" ht="9.75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22"/>
    </row>
    <row r="201" spans="1:11" ht="15">
      <c r="A201" s="87" t="s">
        <v>205</v>
      </c>
      <c r="B201" s="10"/>
      <c r="C201" s="10"/>
      <c r="D201" s="10"/>
      <c r="E201" s="8"/>
      <c r="F201" s="8"/>
      <c r="G201" s="8"/>
      <c r="H201" s="8"/>
      <c r="I201" s="8"/>
      <c r="J201" s="8"/>
      <c r="K201" s="22"/>
    </row>
    <row r="202" spans="1:11" ht="31.5">
      <c r="A202" s="388" t="s">
        <v>185</v>
      </c>
      <c r="B202" s="388"/>
      <c r="C202" s="388"/>
      <c r="D202" s="388"/>
      <c r="E202" s="388"/>
      <c r="F202" s="424"/>
      <c r="G202" s="424"/>
      <c r="H202" s="11" t="s">
        <v>71</v>
      </c>
      <c r="I202" s="149" t="s">
        <v>105</v>
      </c>
      <c r="J202" s="149" t="s">
        <v>186</v>
      </c>
      <c r="K202" s="22"/>
    </row>
    <row r="203" spans="1:11" ht="15">
      <c r="A203" s="425">
        <v>1</v>
      </c>
      <c r="B203" s="425"/>
      <c r="C203" s="425"/>
      <c r="D203" s="425"/>
      <c r="E203" s="425"/>
      <c r="F203" s="425"/>
      <c r="G203" s="425"/>
      <c r="H203" s="37">
        <v>2</v>
      </c>
      <c r="I203" s="37">
        <v>3</v>
      </c>
      <c r="J203" s="37">
        <v>4</v>
      </c>
      <c r="K203" s="93"/>
    </row>
    <row r="204" spans="1:11" ht="15.75">
      <c r="A204" s="376" t="s">
        <v>206</v>
      </c>
      <c r="B204" s="376"/>
      <c r="C204" s="376"/>
      <c r="D204" s="376"/>
      <c r="E204" s="376"/>
      <c r="F204" s="376"/>
      <c r="G204" s="376"/>
      <c r="H204" s="91">
        <v>1</v>
      </c>
      <c r="I204" s="80"/>
      <c r="J204" s="94">
        <f>I204*6</f>
        <v>0</v>
      </c>
      <c r="K204" s="93"/>
    </row>
    <row r="205" spans="1:11" ht="15.75">
      <c r="A205" s="376" t="s">
        <v>207</v>
      </c>
      <c r="B205" s="376"/>
      <c r="C205" s="376"/>
      <c r="D205" s="376"/>
      <c r="E205" s="376"/>
      <c r="F205" s="376"/>
      <c r="G205" s="376"/>
      <c r="H205" s="91">
        <v>2</v>
      </c>
      <c r="I205" s="95">
        <f>I218</f>
        <v>0</v>
      </c>
      <c r="J205" s="84">
        <f>I205*0.02</f>
        <v>0</v>
      </c>
      <c r="K205" s="22"/>
    </row>
    <row r="206" spans="1:11" ht="15">
      <c r="A206" s="125"/>
      <c r="B206" s="125"/>
      <c r="C206" s="125"/>
      <c r="D206" s="125"/>
      <c r="E206" s="125"/>
      <c r="F206" s="126"/>
      <c r="G206" s="126"/>
      <c r="H206" s="139"/>
      <c r="I206" s="141"/>
      <c r="J206" s="214"/>
      <c r="K206" s="21"/>
    </row>
    <row r="207" spans="1:11" ht="15.75">
      <c r="A207" s="148" t="s">
        <v>208</v>
      </c>
      <c r="B207" s="96"/>
      <c r="C207" s="96"/>
      <c r="D207" s="96"/>
      <c r="E207" s="96"/>
      <c r="F207" s="97"/>
      <c r="G207" s="97"/>
      <c r="H207" s="98"/>
      <c r="I207" s="99"/>
      <c r="J207" s="100"/>
      <c r="K207" s="22"/>
    </row>
    <row r="208" spans="1:11" ht="43.5" customHeight="1">
      <c r="A208" s="419" t="s">
        <v>209</v>
      </c>
      <c r="B208" s="420"/>
      <c r="C208" s="420"/>
      <c r="D208" s="420"/>
      <c r="E208" s="420"/>
      <c r="F208" s="421"/>
      <c r="G208" s="11" t="s">
        <v>71</v>
      </c>
      <c r="H208" s="74" t="s">
        <v>210</v>
      </c>
      <c r="I208" s="74" t="s">
        <v>211</v>
      </c>
      <c r="J208" s="159" t="s">
        <v>212</v>
      </c>
      <c r="K208" s="22"/>
    </row>
    <row r="209" spans="1:11" ht="15">
      <c r="A209" s="336">
        <v>1</v>
      </c>
      <c r="B209" s="337"/>
      <c r="C209" s="337"/>
      <c r="D209" s="337"/>
      <c r="E209" s="337"/>
      <c r="F209" s="338"/>
      <c r="G209" s="37">
        <v>2</v>
      </c>
      <c r="H209" s="37">
        <v>3</v>
      </c>
      <c r="I209" s="37">
        <v>4</v>
      </c>
      <c r="J209" s="37">
        <v>5</v>
      </c>
      <c r="K209" s="101"/>
    </row>
    <row r="210" spans="1:15" ht="32.25" customHeight="1">
      <c r="A210" s="408" t="s">
        <v>213</v>
      </c>
      <c r="B210" s="417"/>
      <c r="C210" s="417"/>
      <c r="D210" s="417"/>
      <c r="E210" s="417"/>
      <c r="F210" s="418"/>
      <c r="G210" s="102">
        <v>1</v>
      </c>
      <c r="H210" s="82">
        <f>SUM(H211:H214)</f>
        <v>0</v>
      </c>
      <c r="I210" s="82">
        <f>SUM(I211:I214)</f>
        <v>0</v>
      </c>
      <c r="J210" s="82">
        <f>SUM(J211:J214)</f>
        <v>0</v>
      </c>
      <c r="K210" s="313"/>
      <c r="L210" s="314"/>
      <c r="M210" s="314"/>
      <c r="N210" s="314"/>
      <c r="O210" s="314"/>
    </row>
    <row r="211" spans="1:11" ht="15.75">
      <c r="A211" s="412" t="s">
        <v>214</v>
      </c>
      <c r="B211" s="413"/>
      <c r="C211" s="413"/>
      <c r="D211" s="413"/>
      <c r="E211" s="413"/>
      <c r="F211" s="414"/>
      <c r="G211" s="150" t="s">
        <v>166</v>
      </c>
      <c r="H211" s="80"/>
      <c r="I211" s="80"/>
      <c r="J211" s="103" t="s">
        <v>167</v>
      </c>
      <c r="K211" s="22"/>
    </row>
    <row r="212" spans="1:11" ht="15.75">
      <c r="A212" s="412" t="s">
        <v>524</v>
      </c>
      <c r="B212" s="413"/>
      <c r="C212" s="413"/>
      <c r="D212" s="413"/>
      <c r="E212" s="413"/>
      <c r="F212" s="414"/>
      <c r="G212" s="150" t="s">
        <v>215</v>
      </c>
      <c r="H212" s="80"/>
      <c r="I212" s="80"/>
      <c r="J212" s="80"/>
      <c r="K212" s="22"/>
    </row>
    <row r="213" spans="1:11" ht="15.75">
      <c r="A213" s="412" t="s">
        <v>216</v>
      </c>
      <c r="B213" s="413"/>
      <c r="C213" s="413"/>
      <c r="D213" s="413"/>
      <c r="E213" s="413"/>
      <c r="F213" s="414"/>
      <c r="G213" s="150" t="s">
        <v>217</v>
      </c>
      <c r="H213" s="80"/>
      <c r="I213" s="80"/>
      <c r="J213" s="80"/>
      <c r="K213" s="22"/>
    </row>
    <row r="214" spans="1:11" ht="15.75">
      <c r="A214" s="412" t="s">
        <v>218</v>
      </c>
      <c r="B214" s="415"/>
      <c r="C214" s="415"/>
      <c r="D214" s="415"/>
      <c r="E214" s="415"/>
      <c r="F214" s="416"/>
      <c r="G214" s="38" t="s">
        <v>219</v>
      </c>
      <c r="H214" s="80"/>
      <c r="I214" s="80"/>
      <c r="J214" s="80"/>
      <c r="K214" s="22"/>
    </row>
    <row r="215" spans="1:11" ht="30.75" customHeight="1">
      <c r="A215" s="408" t="s">
        <v>220</v>
      </c>
      <c r="B215" s="417"/>
      <c r="C215" s="417"/>
      <c r="D215" s="417"/>
      <c r="E215" s="417"/>
      <c r="F215" s="418"/>
      <c r="G215" s="102">
        <v>2</v>
      </c>
      <c r="H215" s="104"/>
      <c r="I215" s="104"/>
      <c r="J215" s="104"/>
      <c r="K215" s="22"/>
    </row>
    <row r="216" spans="1:11" ht="15.75">
      <c r="A216" s="412" t="s">
        <v>221</v>
      </c>
      <c r="B216" s="413"/>
      <c r="C216" s="413"/>
      <c r="D216" s="413"/>
      <c r="E216" s="413"/>
      <c r="F216" s="414"/>
      <c r="G216" s="150" t="s">
        <v>170</v>
      </c>
      <c r="H216" s="80"/>
      <c r="I216" s="80"/>
      <c r="J216" s="80"/>
      <c r="K216" s="22"/>
    </row>
    <row r="217" spans="1:11" ht="15.75">
      <c r="A217" s="408" t="s">
        <v>525</v>
      </c>
      <c r="B217" s="417"/>
      <c r="C217" s="417"/>
      <c r="D217" s="417"/>
      <c r="E217" s="417"/>
      <c r="F217" s="418"/>
      <c r="G217" s="102">
        <v>3</v>
      </c>
      <c r="H217" s="104"/>
      <c r="I217" s="104"/>
      <c r="J217" s="104"/>
      <c r="K217" s="22"/>
    </row>
    <row r="218" spans="1:14" ht="15.75">
      <c r="A218" s="408" t="s">
        <v>539</v>
      </c>
      <c r="B218" s="409"/>
      <c r="C218" s="409"/>
      <c r="D218" s="409"/>
      <c r="E218" s="409"/>
      <c r="F218" s="410"/>
      <c r="G218" s="102">
        <v>4</v>
      </c>
      <c r="H218" s="82">
        <f>H210+H215+H217</f>
        <v>0</v>
      </c>
      <c r="I218" s="82">
        <f>I210+I215+I217</f>
        <v>0</v>
      </c>
      <c r="J218" s="82">
        <f>J210+J215+J217</f>
        <v>0</v>
      </c>
      <c r="K218" s="313"/>
      <c r="L218" s="314"/>
      <c r="M218" s="314"/>
      <c r="N218" s="314"/>
    </row>
    <row r="219" spans="1:11" ht="15.75">
      <c r="A219" s="66"/>
      <c r="B219" s="216"/>
      <c r="C219" s="216"/>
      <c r="D219" s="216"/>
      <c r="E219" s="216"/>
      <c r="F219" s="216"/>
      <c r="G219" s="217"/>
      <c r="H219" s="99"/>
      <c r="I219" s="99"/>
      <c r="J219" s="99"/>
      <c r="K219" s="22"/>
    </row>
    <row r="220" spans="1:11" ht="15.75">
      <c r="A220" s="411" t="s">
        <v>222</v>
      </c>
      <c r="B220" s="411"/>
      <c r="C220" s="411"/>
      <c r="D220" s="411"/>
      <c r="E220" s="411"/>
      <c r="F220" s="411"/>
      <c r="G220" s="411"/>
      <c r="H220" s="411"/>
      <c r="I220" s="411"/>
      <c r="J220" s="411"/>
      <c r="K220" s="411"/>
    </row>
    <row r="221" spans="1:11" ht="9" customHeight="1">
      <c r="A221" s="148"/>
      <c r="B221" s="148"/>
      <c r="C221" s="148"/>
      <c r="D221" s="148"/>
      <c r="E221" s="148"/>
      <c r="F221" s="148"/>
      <c r="G221" s="311"/>
      <c r="H221" s="311"/>
      <c r="I221" s="311"/>
      <c r="J221" s="311"/>
      <c r="K221" s="105"/>
    </row>
    <row r="222" spans="1:11" ht="15.75">
      <c r="A222" s="310" t="s">
        <v>746</v>
      </c>
      <c r="B222" s="2"/>
      <c r="C222" s="2"/>
      <c r="D222" s="2"/>
      <c r="E222" s="2"/>
      <c r="F222" s="2"/>
      <c r="G222" s="2"/>
      <c r="H222" s="2"/>
      <c r="I222" s="2"/>
      <c r="J222" s="2"/>
      <c r="K222" s="106"/>
    </row>
    <row r="223" spans="1:11" ht="38.25">
      <c r="A223" s="388" t="s">
        <v>224</v>
      </c>
      <c r="B223" s="388"/>
      <c r="C223" s="388"/>
      <c r="D223" s="388"/>
      <c r="E223" s="388"/>
      <c r="F223" s="388"/>
      <c r="G223" s="11" t="s">
        <v>71</v>
      </c>
      <c r="H223" s="13" t="s">
        <v>210</v>
      </c>
      <c r="I223" s="149" t="s">
        <v>186</v>
      </c>
      <c r="J223" s="13" t="s">
        <v>225</v>
      </c>
      <c r="K223" s="36"/>
    </row>
    <row r="224" spans="1:11" ht="15">
      <c r="A224" s="373">
        <v>1</v>
      </c>
      <c r="B224" s="373"/>
      <c r="C224" s="373"/>
      <c r="D224" s="373"/>
      <c r="E224" s="373"/>
      <c r="F224" s="373"/>
      <c r="G224" s="157">
        <v>2</v>
      </c>
      <c r="H224" s="157">
        <v>3</v>
      </c>
      <c r="I224" s="157">
        <v>4</v>
      </c>
      <c r="J224" s="157">
        <v>5</v>
      </c>
      <c r="K224" s="36"/>
    </row>
    <row r="225" spans="1:11" ht="15.75">
      <c r="A225" s="393" t="s">
        <v>226</v>
      </c>
      <c r="B225" s="394"/>
      <c r="C225" s="394"/>
      <c r="D225" s="394"/>
      <c r="E225" s="394"/>
      <c r="F225" s="395"/>
      <c r="G225" s="107">
        <v>1</v>
      </c>
      <c r="H225" s="53"/>
      <c r="I225" s="108">
        <f>H225*5</f>
        <v>0</v>
      </c>
      <c r="J225" s="20"/>
      <c r="K225" s="36"/>
    </row>
    <row r="226" spans="1:11" ht="15.75">
      <c r="A226" s="393" t="s">
        <v>227</v>
      </c>
      <c r="B226" s="394"/>
      <c r="C226" s="394"/>
      <c r="D226" s="394"/>
      <c r="E226" s="394"/>
      <c r="F226" s="395"/>
      <c r="G226" s="107">
        <v>2</v>
      </c>
      <c r="H226" s="53"/>
      <c r="I226" s="108">
        <f>H226*5</f>
        <v>0</v>
      </c>
      <c r="J226" s="109" t="s">
        <v>167</v>
      </c>
      <c r="K226" s="36"/>
    </row>
    <row r="227" spans="1:11" ht="15.75">
      <c r="A227" s="405" t="s">
        <v>228</v>
      </c>
      <c r="B227" s="406"/>
      <c r="C227" s="406"/>
      <c r="D227" s="406"/>
      <c r="E227" s="406"/>
      <c r="F227" s="407"/>
      <c r="G227" s="110" t="s">
        <v>115</v>
      </c>
      <c r="H227" s="53"/>
      <c r="I227" s="111" t="s">
        <v>167</v>
      </c>
      <c r="J227" s="109" t="s">
        <v>167</v>
      </c>
      <c r="K227" s="36"/>
    </row>
    <row r="228" spans="1:11" ht="15.75">
      <c r="A228" s="393" t="s">
        <v>229</v>
      </c>
      <c r="B228" s="394"/>
      <c r="C228" s="394"/>
      <c r="D228" s="394"/>
      <c r="E228" s="394"/>
      <c r="F228" s="395"/>
      <c r="G228" s="107">
        <v>3</v>
      </c>
      <c r="H228" s="53"/>
      <c r="I228" s="108">
        <f>H228*5</f>
        <v>0</v>
      </c>
      <c r="J228" s="109" t="s">
        <v>167</v>
      </c>
      <c r="K228" s="36"/>
    </row>
    <row r="229" spans="1:11" ht="15.75">
      <c r="A229" s="405" t="s">
        <v>228</v>
      </c>
      <c r="B229" s="406"/>
      <c r="C229" s="406"/>
      <c r="D229" s="406"/>
      <c r="E229" s="406"/>
      <c r="F229" s="407"/>
      <c r="G229" s="110" t="s">
        <v>124</v>
      </c>
      <c r="H229" s="53"/>
      <c r="I229" s="111" t="s">
        <v>167</v>
      </c>
      <c r="J229" s="109" t="s">
        <v>167</v>
      </c>
      <c r="K229" s="36"/>
    </row>
    <row r="230" spans="1:11" ht="15.75">
      <c r="A230" s="393" t="s">
        <v>230</v>
      </c>
      <c r="B230" s="394"/>
      <c r="C230" s="394"/>
      <c r="D230" s="394"/>
      <c r="E230" s="394"/>
      <c r="F230" s="395"/>
      <c r="G230" s="107">
        <v>4</v>
      </c>
      <c r="H230" s="53"/>
      <c r="I230" s="108">
        <f>H230*1</f>
        <v>0</v>
      </c>
      <c r="J230" s="20"/>
      <c r="K230" s="36"/>
    </row>
    <row r="231" spans="1:11" ht="15.75">
      <c r="A231" s="393" t="s">
        <v>231</v>
      </c>
      <c r="B231" s="394"/>
      <c r="C231" s="394"/>
      <c r="D231" s="394"/>
      <c r="E231" s="394"/>
      <c r="F231" s="395"/>
      <c r="G231" s="107">
        <v>5</v>
      </c>
      <c r="H231" s="53"/>
      <c r="I231" s="108">
        <f>H231*4</f>
        <v>0</v>
      </c>
      <c r="J231" s="109" t="s">
        <v>167</v>
      </c>
      <c r="K231" s="36"/>
    </row>
    <row r="232" spans="1:11" ht="15.75">
      <c r="A232" s="405" t="s">
        <v>228</v>
      </c>
      <c r="B232" s="406"/>
      <c r="C232" s="406"/>
      <c r="D232" s="406"/>
      <c r="E232" s="406"/>
      <c r="F232" s="407"/>
      <c r="G232" s="110" t="s">
        <v>232</v>
      </c>
      <c r="H232" s="53"/>
      <c r="I232" s="111" t="s">
        <v>167</v>
      </c>
      <c r="J232" s="109" t="s">
        <v>167</v>
      </c>
      <c r="K232" s="36"/>
    </row>
    <row r="233" spans="1:11" ht="15.75">
      <c r="A233" s="393" t="s">
        <v>233</v>
      </c>
      <c r="B233" s="403"/>
      <c r="C233" s="403"/>
      <c r="D233" s="403"/>
      <c r="E233" s="403"/>
      <c r="F233" s="404"/>
      <c r="G233" s="107">
        <v>6</v>
      </c>
      <c r="H233" s="53"/>
      <c r="I233" s="108">
        <f>H233*4</f>
        <v>0</v>
      </c>
      <c r="J233" s="20"/>
      <c r="K233" s="36"/>
    </row>
    <row r="234" spans="1:11" ht="15.75">
      <c r="A234" s="393" t="s">
        <v>234</v>
      </c>
      <c r="B234" s="394"/>
      <c r="C234" s="394"/>
      <c r="D234" s="394"/>
      <c r="E234" s="394"/>
      <c r="F234" s="395"/>
      <c r="G234" s="107">
        <v>7</v>
      </c>
      <c r="H234" s="53"/>
      <c r="I234" s="108">
        <f>H234*4</f>
        <v>0</v>
      </c>
      <c r="J234" s="20"/>
      <c r="K234" s="36"/>
    </row>
    <row r="235" spans="1:11" ht="15.75">
      <c r="A235" s="393" t="s">
        <v>235</v>
      </c>
      <c r="B235" s="394"/>
      <c r="C235" s="394"/>
      <c r="D235" s="394"/>
      <c r="E235" s="394"/>
      <c r="F235" s="395"/>
      <c r="G235" s="107">
        <v>8</v>
      </c>
      <c r="H235" s="53"/>
      <c r="I235" s="108">
        <f>H235*2</f>
        <v>0</v>
      </c>
      <c r="J235" s="20"/>
      <c r="K235" s="36"/>
    </row>
    <row r="236" spans="1:11" ht="15.75">
      <c r="A236" s="393" t="s">
        <v>527</v>
      </c>
      <c r="B236" s="394"/>
      <c r="C236" s="394"/>
      <c r="D236" s="394"/>
      <c r="E236" s="394"/>
      <c r="F236" s="395"/>
      <c r="G236" s="107">
        <v>9</v>
      </c>
      <c r="H236" s="53"/>
      <c r="I236" s="108">
        <f>H236*2</f>
        <v>0</v>
      </c>
      <c r="J236" s="20"/>
      <c r="K236" s="36"/>
    </row>
    <row r="237" spans="1:11" ht="15.75">
      <c r="A237" s="393" t="s">
        <v>236</v>
      </c>
      <c r="B237" s="394"/>
      <c r="C237" s="394"/>
      <c r="D237" s="394"/>
      <c r="E237" s="394"/>
      <c r="F237" s="395"/>
      <c r="G237" s="107">
        <v>10</v>
      </c>
      <c r="H237" s="53"/>
      <c r="I237" s="108">
        <f>H237*1</f>
        <v>0</v>
      </c>
      <c r="J237" s="20"/>
      <c r="K237" s="36"/>
    </row>
    <row r="238" spans="1:11" ht="15.75">
      <c r="A238" s="393" t="s">
        <v>237</v>
      </c>
      <c r="B238" s="394"/>
      <c r="C238" s="394"/>
      <c r="D238" s="394"/>
      <c r="E238" s="394"/>
      <c r="F238" s="395"/>
      <c r="G238" s="107">
        <v>11</v>
      </c>
      <c r="H238" s="53"/>
      <c r="I238" s="108">
        <f>H238*2</f>
        <v>0</v>
      </c>
      <c r="J238" s="20"/>
      <c r="K238" s="36"/>
    </row>
    <row r="239" spans="1:11" ht="35.25" customHeight="1">
      <c r="A239" s="393" t="s">
        <v>690</v>
      </c>
      <c r="B239" s="394"/>
      <c r="C239" s="394"/>
      <c r="D239" s="394"/>
      <c r="E239" s="394"/>
      <c r="F239" s="395"/>
      <c r="G239" s="107">
        <v>12</v>
      </c>
      <c r="H239" s="299"/>
      <c r="I239" s="113"/>
      <c r="J239" s="298"/>
      <c r="K239" s="36"/>
    </row>
    <row r="240" spans="1:11" ht="15.75">
      <c r="A240" s="393" t="s">
        <v>238</v>
      </c>
      <c r="B240" s="394"/>
      <c r="C240" s="394"/>
      <c r="D240" s="394"/>
      <c r="E240" s="394"/>
      <c r="F240" s="395"/>
      <c r="G240" s="107">
        <v>13</v>
      </c>
      <c r="H240" s="77">
        <f>'Школы здоровья'!H62</f>
        <v>0</v>
      </c>
      <c r="I240" s="108">
        <f>H240*1</f>
        <v>0</v>
      </c>
      <c r="J240" s="112">
        <f>'Школы здоровья'!I62</f>
        <v>0</v>
      </c>
      <c r="K240" s="36"/>
    </row>
    <row r="241" spans="1:11" ht="15.75">
      <c r="A241" s="393" t="s">
        <v>691</v>
      </c>
      <c r="B241" s="394"/>
      <c r="C241" s="394"/>
      <c r="D241" s="394"/>
      <c r="E241" s="394"/>
      <c r="F241" s="395"/>
      <c r="G241" s="107">
        <v>14</v>
      </c>
      <c r="H241" s="53"/>
      <c r="I241" s="108">
        <f>H241*0.5</f>
        <v>0</v>
      </c>
      <c r="J241" s="20"/>
      <c r="K241" s="36"/>
    </row>
    <row r="242" spans="1:11" ht="15.75">
      <c r="A242" s="393" t="s">
        <v>692</v>
      </c>
      <c r="B242" s="394"/>
      <c r="C242" s="394"/>
      <c r="D242" s="394"/>
      <c r="E242" s="394"/>
      <c r="F242" s="395"/>
      <c r="G242" s="107">
        <v>15</v>
      </c>
      <c r="H242" s="53"/>
      <c r="I242" s="108">
        <f>H242*0.5</f>
        <v>0</v>
      </c>
      <c r="J242" s="20"/>
      <c r="K242" s="36"/>
    </row>
    <row r="243" spans="1:11" ht="51" customHeight="1">
      <c r="A243" s="393" t="s">
        <v>528</v>
      </c>
      <c r="B243" s="394"/>
      <c r="C243" s="394"/>
      <c r="D243" s="394"/>
      <c r="E243" s="394"/>
      <c r="F243" s="395"/>
      <c r="G243" s="107">
        <v>16</v>
      </c>
      <c r="H243" s="53"/>
      <c r="I243" s="108">
        <f>H243*0.25</f>
        <v>0</v>
      </c>
      <c r="J243" s="20"/>
      <c r="K243" s="36"/>
    </row>
    <row r="244" spans="1:11" ht="15.75">
      <c r="A244" s="393" t="s">
        <v>761</v>
      </c>
      <c r="B244" s="396"/>
      <c r="C244" s="396"/>
      <c r="D244" s="396"/>
      <c r="E244" s="396"/>
      <c r="F244" s="397"/>
      <c r="G244" s="107">
        <v>17</v>
      </c>
      <c r="H244" s="53"/>
      <c r="I244" s="108">
        <f>J244*0.5</f>
        <v>0</v>
      </c>
      <c r="J244" s="309"/>
      <c r="K244" s="36"/>
    </row>
    <row r="245" spans="1:11" ht="15.75">
      <c r="A245" s="393" t="s">
        <v>529</v>
      </c>
      <c r="B245" s="394"/>
      <c r="C245" s="394"/>
      <c r="D245" s="394"/>
      <c r="E245" s="394"/>
      <c r="F245" s="395"/>
      <c r="G245" s="107">
        <v>18</v>
      </c>
      <c r="H245" s="53"/>
      <c r="I245" s="108">
        <f>J245*0.5</f>
        <v>0</v>
      </c>
      <c r="J245" s="7"/>
      <c r="K245" s="36"/>
    </row>
    <row r="246" spans="1:11" ht="15.75">
      <c r="A246" s="393" t="s">
        <v>530</v>
      </c>
      <c r="B246" s="396"/>
      <c r="C246" s="396"/>
      <c r="D246" s="396"/>
      <c r="E246" s="396"/>
      <c r="F246" s="397"/>
      <c r="G246" s="107">
        <v>19</v>
      </c>
      <c r="H246" s="53"/>
      <c r="I246" s="108">
        <f>J246*0.25</f>
        <v>0</v>
      </c>
      <c r="J246" s="20"/>
      <c r="K246" s="36"/>
    </row>
    <row r="247" spans="1:11" ht="15.75">
      <c r="A247" s="393" t="s">
        <v>239</v>
      </c>
      <c r="B247" s="394"/>
      <c r="C247" s="394"/>
      <c r="D247" s="394"/>
      <c r="E247" s="394"/>
      <c r="F247" s="395"/>
      <c r="G247" s="107">
        <v>20</v>
      </c>
      <c r="H247" s="53"/>
      <c r="I247" s="108">
        <f>H247*1</f>
        <v>0</v>
      </c>
      <c r="J247" s="77" t="s">
        <v>167</v>
      </c>
      <c r="K247" s="36"/>
    </row>
    <row r="248" spans="1:11" ht="33" customHeight="1">
      <c r="A248" s="398" t="s">
        <v>240</v>
      </c>
      <c r="B248" s="399"/>
      <c r="C248" s="399"/>
      <c r="D248" s="399"/>
      <c r="E248" s="399"/>
      <c r="F248" s="399"/>
      <c r="G248" s="107">
        <v>21</v>
      </c>
      <c r="H248" s="53"/>
      <c r="I248" s="108">
        <f>H248*1</f>
        <v>0</v>
      </c>
      <c r="J248" s="77" t="s">
        <v>167</v>
      </c>
      <c r="K248" s="36"/>
    </row>
    <row r="249" spans="1:11" ht="33" customHeight="1">
      <c r="A249" s="398" t="s">
        <v>757</v>
      </c>
      <c r="B249" s="399"/>
      <c r="C249" s="399"/>
      <c r="D249" s="399"/>
      <c r="E249" s="399"/>
      <c r="F249" s="399"/>
      <c r="G249" s="107">
        <v>22</v>
      </c>
      <c r="H249" s="154"/>
      <c r="I249" s="113"/>
      <c r="J249" s="161"/>
      <c r="K249" s="36"/>
    </row>
    <row r="250" spans="1:11" ht="15.75">
      <c r="A250" s="400" t="s">
        <v>241</v>
      </c>
      <c r="B250" s="401"/>
      <c r="C250" s="401"/>
      <c r="D250" s="401"/>
      <c r="E250" s="401"/>
      <c r="F250" s="402"/>
      <c r="G250" s="114">
        <v>23</v>
      </c>
      <c r="H250" s="383">
        <f>SUM(I225:I226,I228,I230:I231,I233:I249)</f>
        <v>0</v>
      </c>
      <c r="I250" s="384"/>
      <c r="J250" s="385"/>
      <c r="K250" s="36"/>
    </row>
    <row r="251" spans="1:11" ht="15">
      <c r="A251" s="218"/>
      <c r="B251" s="219"/>
      <c r="C251" s="219"/>
      <c r="D251" s="219"/>
      <c r="E251" s="219"/>
      <c r="F251" s="219"/>
      <c r="G251" s="220"/>
      <c r="H251" s="4"/>
      <c r="I251" s="4"/>
      <c r="J251" s="5"/>
      <c r="K251" s="71"/>
    </row>
    <row r="252" spans="1:11" ht="39" customHeight="1">
      <c r="A252" s="386" t="s">
        <v>531</v>
      </c>
      <c r="B252" s="387"/>
      <c r="C252" s="387"/>
      <c r="D252" s="387"/>
      <c r="E252" s="387"/>
      <c r="F252" s="387"/>
      <c r="G252" s="387"/>
      <c r="H252" s="387"/>
      <c r="I252" s="387"/>
      <c r="J252" s="387"/>
      <c r="K252" s="36"/>
    </row>
    <row r="253" spans="1:11" ht="9.75" customHeight="1">
      <c r="A253" s="73"/>
      <c r="B253" s="160"/>
      <c r="C253" s="160"/>
      <c r="D253" s="160"/>
      <c r="E253" s="160"/>
      <c r="F253" s="160"/>
      <c r="G253" s="160"/>
      <c r="H253" s="160"/>
      <c r="I253" s="160"/>
      <c r="J253" s="160"/>
      <c r="K253" s="36"/>
    </row>
    <row r="254" spans="1:11" ht="15.75">
      <c r="A254" s="148" t="s">
        <v>242</v>
      </c>
      <c r="B254" s="8"/>
      <c r="C254" s="8"/>
      <c r="D254" s="8"/>
      <c r="E254" s="8"/>
      <c r="F254" s="8"/>
      <c r="G254" s="8"/>
      <c r="H254" s="8"/>
      <c r="I254" s="8"/>
      <c r="J254" s="8"/>
      <c r="K254" s="36"/>
    </row>
    <row r="255" spans="1:11" ht="15.75">
      <c r="A255" s="388" t="s">
        <v>243</v>
      </c>
      <c r="B255" s="388"/>
      <c r="C255" s="388"/>
      <c r="D255" s="388"/>
      <c r="E255" s="388"/>
      <c r="F255" s="388"/>
      <c r="G255" s="388"/>
      <c r="H255" s="11" t="s">
        <v>71</v>
      </c>
      <c r="I255" s="388" t="s">
        <v>105</v>
      </c>
      <c r="J255" s="389"/>
      <c r="K255" s="106"/>
    </row>
    <row r="256" spans="1:11" ht="15.75">
      <c r="A256" s="373">
        <v>1</v>
      </c>
      <c r="B256" s="373"/>
      <c r="C256" s="373"/>
      <c r="D256" s="373"/>
      <c r="E256" s="373"/>
      <c r="F256" s="390"/>
      <c r="G256" s="390"/>
      <c r="H256" s="157">
        <v>2</v>
      </c>
      <c r="I256" s="391">
        <v>3</v>
      </c>
      <c r="J256" s="392"/>
      <c r="K256" s="106"/>
    </row>
    <row r="257" spans="1:11" ht="15.75">
      <c r="A257" s="380" t="s">
        <v>244</v>
      </c>
      <c r="B257" s="380"/>
      <c r="C257" s="380"/>
      <c r="D257" s="380"/>
      <c r="E257" s="380"/>
      <c r="F257" s="380"/>
      <c r="G257" s="380"/>
      <c r="H257" s="107">
        <v>1</v>
      </c>
      <c r="I257" s="381"/>
      <c r="J257" s="382"/>
      <c r="K257" s="106"/>
    </row>
    <row r="258" spans="1:11" ht="15.75">
      <c r="A258" s="380" t="s">
        <v>245</v>
      </c>
      <c r="B258" s="380"/>
      <c r="C258" s="380"/>
      <c r="D258" s="380"/>
      <c r="E258" s="380"/>
      <c r="F258" s="380"/>
      <c r="G258" s="380"/>
      <c r="H258" s="107">
        <v>2</v>
      </c>
      <c r="I258" s="381"/>
      <c r="J258" s="382"/>
      <c r="K258" s="106"/>
    </row>
    <row r="259" spans="1:11" ht="15.75">
      <c r="A259" s="380" t="s">
        <v>246</v>
      </c>
      <c r="B259" s="380"/>
      <c r="C259" s="380"/>
      <c r="D259" s="380"/>
      <c r="E259" s="380"/>
      <c r="F259" s="380"/>
      <c r="G259" s="380"/>
      <c r="H259" s="107">
        <v>3</v>
      </c>
      <c r="I259" s="381"/>
      <c r="J259" s="382"/>
      <c r="K259" s="106"/>
    </row>
    <row r="260" spans="1:11" ht="15.75">
      <c r="A260" s="377" t="s">
        <v>247</v>
      </c>
      <c r="B260" s="377"/>
      <c r="C260" s="377"/>
      <c r="D260" s="377"/>
      <c r="E260" s="377"/>
      <c r="F260" s="377"/>
      <c r="G260" s="377"/>
      <c r="H260" s="114">
        <v>4</v>
      </c>
      <c r="I260" s="378">
        <f>SUM(J249,J246,J244,J240,J238,J237,J236,J235,J234,J233,J230,J225,J163)</f>
        <v>0</v>
      </c>
      <c r="J260" s="379"/>
      <c r="K260" s="106"/>
    </row>
    <row r="261" spans="1:11" ht="15">
      <c r="A261" s="218"/>
      <c r="B261" s="219"/>
      <c r="C261" s="219"/>
      <c r="D261" s="219"/>
      <c r="E261" s="219"/>
      <c r="F261" s="219"/>
      <c r="G261" s="221"/>
      <c r="H261" s="4"/>
      <c r="I261" s="4"/>
      <c r="J261" s="5"/>
      <c r="K261" s="71"/>
    </row>
    <row r="262" spans="1:11" ht="15.75">
      <c r="A262" s="319" t="s">
        <v>248</v>
      </c>
      <c r="B262" s="319"/>
      <c r="C262" s="319"/>
      <c r="D262" s="319"/>
      <c r="E262" s="319"/>
      <c r="F262" s="319"/>
      <c r="G262" s="319"/>
      <c r="H262" s="319"/>
      <c r="I262" s="319"/>
      <c r="J262" s="319"/>
      <c r="K262" s="36"/>
    </row>
    <row r="263" spans="1:11" ht="9.7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36"/>
    </row>
    <row r="264" spans="1:11" ht="15.75">
      <c r="A264" s="224" t="s">
        <v>249</v>
      </c>
      <c r="B264" s="8"/>
      <c r="C264" s="8"/>
      <c r="D264" s="8"/>
      <c r="E264" s="8"/>
      <c r="F264" s="8"/>
      <c r="G264" s="8"/>
      <c r="H264" s="8"/>
      <c r="I264" s="8"/>
      <c r="J264" s="8"/>
      <c r="K264" s="36"/>
    </row>
    <row r="265" spans="1:11" ht="47.25" customHeight="1">
      <c r="A265" s="320" t="s">
        <v>250</v>
      </c>
      <c r="B265" s="320"/>
      <c r="C265" s="320"/>
      <c r="D265" s="320"/>
      <c r="E265" s="320"/>
      <c r="F265" s="321"/>
      <c r="G265" s="321"/>
      <c r="H265" s="225" t="s">
        <v>71</v>
      </c>
      <c r="I265" s="225" t="s">
        <v>210</v>
      </c>
      <c r="J265" s="225" t="s">
        <v>225</v>
      </c>
      <c r="K265" s="36"/>
    </row>
    <row r="266" spans="1:11" ht="15">
      <c r="A266" s="373">
        <v>1</v>
      </c>
      <c r="B266" s="373"/>
      <c r="C266" s="373"/>
      <c r="D266" s="373"/>
      <c r="E266" s="373"/>
      <c r="F266" s="373"/>
      <c r="G266" s="373"/>
      <c r="H266" s="1">
        <v>2</v>
      </c>
      <c r="I266" s="1">
        <v>3</v>
      </c>
      <c r="J266" s="1">
        <v>4</v>
      </c>
      <c r="K266" s="36"/>
    </row>
    <row r="267" spans="1:11" ht="15">
      <c r="A267" s="324" t="s">
        <v>251</v>
      </c>
      <c r="B267" s="324"/>
      <c r="C267" s="324"/>
      <c r="D267" s="324"/>
      <c r="E267" s="324"/>
      <c r="F267" s="372"/>
      <c r="G267" s="372"/>
      <c r="H267" s="102">
        <v>1</v>
      </c>
      <c r="I267" s="117">
        <f>SUM(I268:I295)</f>
        <v>0</v>
      </c>
      <c r="J267" s="117">
        <f>SUM(J268:J295)</f>
        <v>0</v>
      </c>
      <c r="K267" s="36"/>
    </row>
    <row r="268" spans="1:11" ht="15">
      <c r="A268" s="322" t="s">
        <v>252</v>
      </c>
      <c r="B268" s="322"/>
      <c r="C268" s="322"/>
      <c r="D268" s="322"/>
      <c r="E268" s="322"/>
      <c r="F268" s="366"/>
      <c r="G268" s="366"/>
      <c r="H268" s="38" t="s">
        <v>253</v>
      </c>
      <c r="I268" s="228"/>
      <c r="J268" s="228"/>
      <c r="K268" s="36"/>
    </row>
    <row r="269" spans="1:11" ht="15">
      <c r="A269" s="322" t="s">
        <v>254</v>
      </c>
      <c r="B269" s="322"/>
      <c r="C269" s="322"/>
      <c r="D269" s="322"/>
      <c r="E269" s="322"/>
      <c r="F269" s="366"/>
      <c r="G269" s="366"/>
      <c r="H269" s="38" t="s">
        <v>255</v>
      </c>
      <c r="I269" s="228"/>
      <c r="J269" s="228"/>
      <c r="K269" s="36"/>
    </row>
    <row r="270" spans="1:11" ht="15">
      <c r="A270" s="322" t="s">
        <v>256</v>
      </c>
      <c r="B270" s="322"/>
      <c r="C270" s="322"/>
      <c r="D270" s="322"/>
      <c r="E270" s="322"/>
      <c r="F270" s="366"/>
      <c r="G270" s="366"/>
      <c r="H270" s="38" t="s">
        <v>257</v>
      </c>
      <c r="I270" s="228"/>
      <c r="J270" s="228"/>
      <c r="K270" s="36"/>
    </row>
    <row r="271" spans="1:11" ht="15">
      <c r="A271" s="322" t="s">
        <v>258</v>
      </c>
      <c r="B271" s="322"/>
      <c r="C271" s="322"/>
      <c r="D271" s="322"/>
      <c r="E271" s="322"/>
      <c r="F271" s="366"/>
      <c r="G271" s="366"/>
      <c r="H271" s="38" t="s">
        <v>219</v>
      </c>
      <c r="I271" s="228"/>
      <c r="J271" s="228"/>
      <c r="K271" s="36"/>
    </row>
    <row r="272" spans="1:11" ht="15">
      <c r="A272" s="322" t="s">
        <v>259</v>
      </c>
      <c r="B272" s="322"/>
      <c r="C272" s="322"/>
      <c r="D272" s="322"/>
      <c r="E272" s="322"/>
      <c r="F272" s="366"/>
      <c r="G272" s="366"/>
      <c r="H272" s="38" t="s">
        <v>260</v>
      </c>
      <c r="I272" s="228"/>
      <c r="J272" s="228"/>
      <c r="K272" s="36"/>
    </row>
    <row r="273" spans="1:11" ht="15">
      <c r="A273" s="322" t="s">
        <v>681</v>
      </c>
      <c r="B273" s="322"/>
      <c r="C273" s="322"/>
      <c r="D273" s="322"/>
      <c r="E273" s="322"/>
      <c r="F273" s="366"/>
      <c r="G273" s="366"/>
      <c r="H273" s="38" t="s">
        <v>261</v>
      </c>
      <c r="I273" s="228"/>
      <c r="J273" s="228"/>
      <c r="K273" s="36"/>
    </row>
    <row r="274" spans="1:11" ht="15">
      <c r="A274" s="322" t="s">
        <v>262</v>
      </c>
      <c r="B274" s="322"/>
      <c r="C274" s="322"/>
      <c r="D274" s="322"/>
      <c r="E274" s="322"/>
      <c r="F274" s="366"/>
      <c r="G274" s="366"/>
      <c r="H274" s="38" t="s">
        <v>263</v>
      </c>
      <c r="I274" s="228"/>
      <c r="J274" s="228"/>
      <c r="K274" s="36"/>
    </row>
    <row r="275" spans="1:11" ht="15">
      <c r="A275" s="322" t="s">
        <v>264</v>
      </c>
      <c r="B275" s="322"/>
      <c r="C275" s="322"/>
      <c r="D275" s="322"/>
      <c r="E275" s="322"/>
      <c r="F275" s="366"/>
      <c r="G275" s="366"/>
      <c r="H275" s="38" t="s">
        <v>265</v>
      </c>
      <c r="I275" s="228"/>
      <c r="J275" s="228"/>
      <c r="K275" s="36"/>
    </row>
    <row r="276" spans="1:11" ht="15">
      <c r="A276" s="322" t="s">
        <v>266</v>
      </c>
      <c r="B276" s="322"/>
      <c r="C276" s="322"/>
      <c r="D276" s="322"/>
      <c r="E276" s="322"/>
      <c r="F276" s="366"/>
      <c r="G276" s="366"/>
      <c r="H276" s="38" t="s">
        <v>267</v>
      </c>
      <c r="I276" s="228"/>
      <c r="J276" s="228"/>
      <c r="K276" s="36"/>
    </row>
    <row r="277" spans="1:11" ht="15">
      <c r="A277" s="322" t="s">
        <v>268</v>
      </c>
      <c r="B277" s="322"/>
      <c r="C277" s="322"/>
      <c r="D277" s="322"/>
      <c r="E277" s="322"/>
      <c r="F277" s="366"/>
      <c r="G277" s="366"/>
      <c r="H277" s="38" t="s">
        <v>269</v>
      </c>
      <c r="I277" s="228"/>
      <c r="J277" s="228"/>
      <c r="K277" s="36"/>
    </row>
    <row r="278" spans="1:11" ht="15">
      <c r="A278" s="322" t="s">
        <v>536</v>
      </c>
      <c r="B278" s="322"/>
      <c r="C278" s="322"/>
      <c r="D278" s="322"/>
      <c r="E278" s="322"/>
      <c r="F278" s="366"/>
      <c r="G278" s="366"/>
      <c r="H278" s="38" t="s">
        <v>270</v>
      </c>
      <c r="I278" s="228"/>
      <c r="J278" s="228"/>
      <c r="K278" s="36"/>
    </row>
    <row r="279" spans="1:11" ht="14.25" customHeight="1">
      <c r="A279" s="322" t="s">
        <v>550</v>
      </c>
      <c r="B279" s="322"/>
      <c r="C279" s="322"/>
      <c r="D279" s="322"/>
      <c r="E279" s="322"/>
      <c r="F279" s="366"/>
      <c r="G279" s="366"/>
      <c r="H279" s="38" t="s">
        <v>272</v>
      </c>
      <c r="I279" s="228"/>
      <c r="J279" s="228"/>
      <c r="K279" s="36"/>
    </row>
    <row r="280" spans="1:11" ht="14.25" customHeight="1">
      <c r="A280" s="322" t="s">
        <v>537</v>
      </c>
      <c r="B280" s="322"/>
      <c r="C280" s="322"/>
      <c r="D280" s="322"/>
      <c r="E280" s="322"/>
      <c r="F280" s="366"/>
      <c r="G280" s="366"/>
      <c r="H280" s="38" t="s">
        <v>274</v>
      </c>
      <c r="I280" s="228"/>
      <c r="J280" s="228"/>
      <c r="K280" s="36"/>
    </row>
    <row r="281" spans="1:11" ht="14.25" customHeight="1">
      <c r="A281" s="322" t="s">
        <v>696</v>
      </c>
      <c r="B281" s="322"/>
      <c r="C281" s="322"/>
      <c r="D281" s="322"/>
      <c r="E281" s="322"/>
      <c r="F281" s="366"/>
      <c r="G281" s="366"/>
      <c r="H281" s="38" t="s">
        <v>276</v>
      </c>
      <c r="I281" s="228"/>
      <c r="J281" s="228"/>
      <c r="K281" s="36"/>
    </row>
    <row r="282" spans="1:11" ht="15" customHeight="1">
      <c r="A282" s="322" t="s">
        <v>695</v>
      </c>
      <c r="B282" s="322"/>
      <c r="C282" s="322"/>
      <c r="D282" s="322"/>
      <c r="E282" s="322"/>
      <c r="F282" s="366"/>
      <c r="G282" s="366"/>
      <c r="H282" s="38" t="s">
        <v>277</v>
      </c>
      <c r="I282" s="227"/>
      <c r="J282" s="227"/>
      <c r="K282" s="22"/>
    </row>
    <row r="283" spans="1:11" ht="15">
      <c r="A283" s="322" t="s">
        <v>697</v>
      </c>
      <c r="B283" s="322"/>
      <c r="C283" s="322"/>
      <c r="D283" s="322"/>
      <c r="E283" s="322"/>
      <c r="F283" s="366"/>
      <c r="G283" s="366"/>
      <c r="H283" s="38" t="s">
        <v>279</v>
      </c>
      <c r="I283" s="228"/>
      <c r="J283" s="228"/>
      <c r="K283" s="36"/>
    </row>
    <row r="284" spans="1:11" s="3" customFormat="1" ht="30" customHeight="1">
      <c r="A284" s="322" t="s">
        <v>698</v>
      </c>
      <c r="B284" s="322"/>
      <c r="C284" s="322"/>
      <c r="D284" s="322"/>
      <c r="E284" s="322"/>
      <c r="F284" s="366"/>
      <c r="G284" s="366"/>
      <c r="H284" s="38" t="s">
        <v>280</v>
      </c>
      <c r="I284" s="284"/>
      <c r="J284" s="284"/>
      <c r="K284" s="36"/>
    </row>
    <row r="285" spans="1:11" s="3" customFormat="1" ht="15">
      <c r="A285" s="322" t="s">
        <v>278</v>
      </c>
      <c r="B285" s="322"/>
      <c r="C285" s="322"/>
      <c r="D285" s="322"/>
      <c r="E285" s="322"/>
      <c r="F285" s="366"/>
      <c r="G285" s="366"/>
      <c r="H285" s="38" t="s">
        <v>281</v>
      </c>
      <c r="I285" s="228"/>
      <c r="J285" s="228"/>
      <c r="K285" s="36"/>
    </row>
    <row r="286" spans="1:11" s="3" customFormat="1" ht="15">
      <c r="A286" s="322" t="s">
        <v>694</v>
      </c>
      <c r="B286" s="322"/>
      <c r="C286" s="322"/>
      <c r="D286" s="322"/>
      <c r="E286" s="322"/>
      <c r="F286" s="366"/>
      <c r="G286" s="366"/>
      <c r="H286" s="38" t="s">
        <v>282</v>
      </c>
      <c r="I286" s="228"/>
      <c r="J286" s="228"/>
      <c r="K286" s="36"/>
    </row>
    <row r="287" spans="1:11" s="3" customFormat="1" ht="15">
      <c r="A287" s="322" t="s">
        <v>271</v>
      </c>
      <c r="B287" s="322"/>
      <c r="C287" s="322"/>
      <c r="D287" s="322"/>
      <c r="E287" s="322"/>
      <c r="F287" s="366"/>
      <c r="G287" s="366"/>
      <c r="H287" s="38" t="s">
        <v>283</v>
      </c>
      <c r="I287" s="228"/>
      <c r="J287" s="228"/>
      <c r="K287" s="36"/>
    </row>
    <row r="288" spans="1:11" s="3" customFormat="1" ht="29.25" customHeight="1">
      <c r="A288" s="322" t="s">
        <v>699</v>
      </c>
      <c r="B288" s="322"/>
      <c r="C288" s="322"/>
      <c r="D288" s="322"/>
      <c r="E288" s="322"/>
      <c r="F288" s="366"/>
      <c r="G288" s="366"/>
      <c r="H288" s="38" t="s">
        <v>284</v>
      </c>
      <c r="I288" s="228"/>
      <c r="J288" s="228"/>
      <c r="K288" s="36"/>
    </row>
    <row r="289" spans="1:11" s="3" customFormat="1" ht="15">
      <c r="A289" s="322" t="s">
        <v>275</v>
      </c>
      <c r="B289" s="322"/>
      <c r="C289" s="322"/>
      <c r="D289" s="322"/>
      <c r="E289" s="322"/>
      <c r="F289" s="366"/>
      <c r="G289" s="366"/>
      <c r="H289" s="38" t="s">
        <v>285</v>
      </c>
      <c r="I289" s="228"/>
      <c r="J289" s="228"/>
      <c r="K289" s="36"/>
    </row>
    <row r="290" spans="1:11" ht="14.25" customHeight="1">
      <c r="A290" s="322" t="s">
        <v>273</v>
      </c>
      <c r="B290" s="322"/>
      <c r="C290" s="322"/>
      <c r="D290" s="322"/>
      <c r="E290" s="322"/>
      <c r="F290" s="366"/>
      <c r="G290" s="366"/>
      <c r="H290" s="38" t="s">
        <v>731</v>
      </c>
      <c r="I290" s="228"/>
      <c r="J290" s="228"/>
      <c r="K290" s="36"/>
    </row>
    <row r="291" spans="1:11" ht="14.25" customHeight="1">
      <c r="A291" s="370"/>
      <c r="B291" s="370"/>
      <c r="C291" s="370"/>
      <c r="D291" s="370"/>
      <c r="E291" s="370"/>
      <c r="F291" s="371"/>
      <c r="G291" s="371"/>
      <c r="H291" s="38" t="s">
        <v>532</v>
      </c>
      <c r="I291" s="228"/>
      <c r="J291" s="228"/>
      <c r="K291" s="36"/>
    </row>
    <row r="292" spans="1:11" ht="14.25" customHeight="1">
      <c r="A292" s="370"/>
      <c r="B292" s="370"/>
      <c r="C292" s="370"/>
      <c r="D292" s="370"/>
      <c r="E292" s="370"/>
      <c r="F292" s="371"/>
      <c r="G292" s="371"/>
      <c r="H292" s="38" t="s">
        <v>533</v>
      </c>
      <c r="I292" s="228"/>
      <c r="J292" s="228"/>
      <c r="K292" s="36"/>
    </row>
    <row r="293" spans="1:11" ht="15">
      <c r="A293" s="370"/>
      <c r="B293" s="370"/>
      <c r="C293" s="370"/>
      <c r="D293" s="370"/>
      <c r="E293" s="370"/>
      <c r="F293" s="371"/>
      <c r="G293" s="371"/>
      <c r="H293" s="38" t="s">
        <v>534</v>
      </c>
      <c r="I293" s="228"/>
      <c r="J293" s="228"/>
      <c r="K293" s="36"/>
    </row>
    <row r="294" spans="1:11" s="3" customFormat="1" ht="15">
      <c r="A294" s="370"/>
      <c r="B294" s="370"/>
      <c r="C294" s="370"/>
      <c r="D294" s="370"/>
      <c r="E294" s="370"/>
      <c r="F294" s="371"/>
      <c r="G294" s="371"/>
      <c r="H294" s="38" t="s">
        <v>535</v>
      </c>
      <c r="I294" s="284"/>
      <c r="J294" s="284"/>
      <c r="K294" s="22"/>
    </row>
    <row r="295" spans="1:11" ht="15">
      <c r="A295" s="370"/>
      <c r="B295" s="370"/>
      <c r="C295" s="370"/>
      <c r="D295" s="370"/>
      <c r="E295" s="370"/>
      <c r="F295" s="371"/>
      <c r="G295" s="371"/>
      <c r="H295" s="38" t="s">
        <v>693</v>
      </c>
      <c r="I295" s="228"/>
      <c r="J295" s="228"/>
      <c r="K295" s="22"/>
    </row>
    <row r="296" spans="1:11" ht="29.25" customHeight="1">
      <c r="A296" s="324" t="s">
        <v>286</v>
      </c>
      <c r="B296" s="324"/>
      <c r="C296" s="324"/>
      <c r="D296" s="324"/>
      <c r="E296" s="324"/>
      <c r="F296" s="372"/>
      <c r="G296" s="372"/>
      <c r="H296" s="118">
        <v>2</v>
      </c>
      <c r="I296" s="119"/>
      <c r="J296" s="119"/>
      <c r="K296" s="36"/>
    </row>
    <row r="297" spans="1:11" ht="15">
      <c r="A297" s="324" t="s">
        <v>287</v>
      </c>
      <c r="B297" s="324"/>
      <c r="C297" s="324"/>
      <c r="D297" s="324"/>
      <c r="E297" s="324"/>
      <c r="F297" s="372"/>
      <c r="G297" s="372"/>
      <c r="H297" s="102">
        <v>3</v>
      </c>
      <c r="I297" s="117">
        <f>I267+I296</f>
        <v>0</v>
      </c>
      <c r="J297" s="117">
        <f>J267+J296</f>
        <v>0</v>
      </c>
      <c r="K297" s="36"/>
    </row>
    <row r="298" spans="1:11" s="3" customFormat="1" ht="15">
      <c r="A298" s="87"/>
      <c r="B298" s="8"/>
      <c r="C298" s="8"/>
      <c r="D298" s="8"/>
      <c r="E298" s="8"/>
      <c r="F298" s="8"/>
      <c r="G298" s="8"/>
      <c r="H298" s="8"/>
      <c r="I298" s="8"/>
      <c r="J298" s="8"/>
      <c r="K298" s="93"/>
    </row>
    <row r="299" spans="1:11" ht="15">
      <c r="A299" s="87" t="s">
        <v>488</v>
      </c>
      <c r="B299" s="8"/>
      <c r="C299" s="8"/>
      <c r="D299" s="8"/>
      <c r="E299" s="8"/>
      <c r="F299" s="8"/>
      <c r="G299" s="8"/>
      <c r="H299" s="8"/>
      <c r="I299" s="8"/>
      <c r="J299" s="8"/>
      <c r="K299" s="93"/>
    </row>
    <row r="300" spans="1:11" ht="15">
      <c r="A300" s="87"/>
      <c r="B300" s="8"/>
      <c r="C300" s="8"/>
      <c r="D300" s="8"/>
      <c r="E300" s="8"/>
      <c r="F300" s="8"/>
      <c r="G300" s="8"/>
      <c r="H300" s="8"/>
      <c r="I300" s="8"/>
      <c r="J300" s="8"/>
      <c r="K300" s="93"/>
    </row>
    <row r="301" spans="1:11" ht="15">
      <c r="A301" s="87" t="s">
        <v>489</v>
      </c>
      <c r="B301" s="10"/>
      <c r="C301" s="10"/>
      <c r="D301" s="10"/>
      <c r="E301" s="8"/>
      <c r="F301" s="8"/>
      <c r="G301" s="8"/>
      <c r="H301" s="8"/>
      <c r="I301" s="8"/>
      <c r="J301" s="8"/>
      <c r="K301" s="22"/>
    </row>
    <row r="302" spans="1:11" ht="44.25" customHeight="1">
      <c r="A302" s="320" t="s">
        <v>288</v>
      </c>
      <c r="B302" s="320"/>
      <c r="C302" s="320"/>
      <c r="D302" s="320"/>
      <c r="E302" s="320"/>
      <c r="F302" s="321"/>
      <c r="G302" s="321"/>
      <c r="H302" s="225" t="s">
        <v>71</v>
      </c>
      <c r="I302" s="225" t="s">
        <v>289</v>
      </c>
      <c r="J302" s="225" t="s">
        <v>290</v>
      </c>
      <c r="K302" s="22"/>
    </row>
    <row r="303" spans="1:11" ht="15">
      <c r="A303" s="373">
        <v>1</v>
      </c>
      <c r="B303" s="373"/>
      <c r="C303" s="373"/>
      <c r="D303" s="373"/>
      <c r="E303" s="373"/>
      <c r="F303" s="373"/>
      <c r="G303" s="373"/>
      <c r="H303" s="1">
        <v>2</v>
      </c>
      <c r="I303" s="1">
        <v>3</v>
      </c>
      <c r="J303" s="1">
        <v>4</v>
      </c>
      <c r="K303" s="22"/>
    </row>
    <row r="304" spans="1:11" ht="15">
      <c r="A304" s="322" t="s">
        <v>759</v>
      </c>
      <c r="B304" s="322"/>
      <c r="C304" s="322"/>
      <c r="D304" s="322"/>
      <c r="E304" s="322"/>
      <c r="F304" s="366"/>
      <c r="G304" s="366"/>
      <c r="H304" s="83">
        <v>1</v>
      </c>
      <c r="I304" s="228"/>
      <c r="J304" s="228"/>
      <c r="K304" s="22"/>
    </row>
    <row r="305" spans="1:11" ht="15">
      <c r="A305" s="322" t="s">
        <v>760</v>
      </c>
      <c r="B305" s="322"/>
      <c r="C305" s="322"/>
      <c r="D305" s="322"/>
      <c r="E305" s="322"/>
      <c r="F305" s="366"/>
      <c r="G305" s="366"/>
      <c r="H305" s="120">
        <v>2</v>
      </c>
      <c r="I305" s="228"/>
      <c r="J305" s="228"/>
      <c r="K305" s="22"/>
    </row>
    <row r="306" spans="1:11" ht="30" customHeight="1">
      <c r="A306" s="322" t="s">
        <v>700</v>
      </c>
      <c r="B306" s="322"/>
      <c r="C306" s="322"/>
      <c r="D306" s="322"/>
      <c r="E306" s="322"/>
      <c r="F306" s="366"/>
      <c r="G306" s="366"/>
      <c r="H306" s="120">
        <v>3</v>
      </c>
      <c r="I306" s="228"/>
      <c r="J306" s="228"/>
      <c r="K306" s="22"/>
    </row>
    <row r="307" spans="1:11" ht="15">
      <c r="A307" s="322" t="s">
        <v>540</v>
      </c>
      <c r="B307" s="322"/>
      <c r="C307" s="322"/>
      <c r="D307" s="322"/>
      <c r="E307" s="322"/>
      <c r="F307" s="366"/>
      <c r="G307" s="366"/>
      <c r="H307" s="120">
        <v>4</v>
      </c>
      <c r="I307" s="228"/>
      <c r="J307" s="228"/>
      <c r="K307" s="22"/>
    </row>
    <row r="308" spans="1:11" ht="15">
      <c r="A308" s="324" t="s">
        <v>291</v>
      </c>
      <c r="B308" s="324"/>
      <c r="C308" s="324"/>
      <c r="D308" s="324"/>
      <c r="E308" s="324"/>
      <c r="F308" s="372"/>
      <c r="G308" s="372"/>
      <c r="H308" s="121">
        <v>5</v>
      </c>
      <c r="I308" s="117">
        <f>I304+I305+I306+I307</f>
        <v>0</v>
      </c>
      <c r="J308" s="117">
        <f>J304+J305+J306+J307</f>
        <v>0</v>
      </c>
      <c r="K308" s="36"/>
    </row>
    <row r="309" spans="1:11" ht="15">
      <c r="A309" s="123"/>
      <c r="B309" s="124"/>
      <c r="C309" s="124"/>
      <c r="D309" s="124"/>
      <c r="E309" s="124"/>
      <c r="F309" s="124"/>
      <c r="G309" s="124"/>
      <c r="H309" s="124"/>
      <c r="I309" s="124"/>
      <c r="J309" s="124"/>
      <c r="K309" s="122"/>
    </row>
    <row r="310" spans="1:11" ht="15">
      <c r="A310" s="87" t="s">
        <v>490</v>
      </c>
      <c r="B310" s="125"/>
      <c r="C310" s="125"/>
      <c r="D310" s="125"/>
      <c r="E310" s="125"/>
      <c r="F310" s="126"/>
      <c r="G310" s="126"/>
      <c r="H310" s="3"/>
      <c r="I310" s="3"/>
      <c r="J310" s="3"/>
      <c r="K310" s="22"/>
    </row>
    <row r="311" spans="1:11" ht="57">
      <c r="A311" s="320" t="s">
        <v>701</v>
      </c>
      <c r="B311" s="320"/>
      <c r="C311" s="320"/>
      <c r="D311" s="320"/>
      <c r="E311" s="320"/>
      <c r="F311" s="321"/>
      <c r="G311" s="321"/>
      <c r="H311" s="225" t="s">
        <v>541</v>
      </c>
      <c r="I311" s="320" t="s">
        <v>292</v>
      </c>
      <c r="J311" s="343"/>
      <c r="K311" s="22"/>
    </row>
    <row r="312" spans="1:11" ht="28.5" customHeight="1">
      <c r="A312" s="322" t="s">
        <v>702</v>
      </c>
      <c r="B312" s="322"/>
      <c r="C312" s="322"/>
      <c r="D312" s="322"/>
      <c r="E312" s="322"/>
      <c r="F312" s="366"/>
      <c r="G312" s="366"/>
      <c r="H312" s="228"/>
      <c r="I312" s="367"/>
      <c r="J312" s="368"/>
      <c r="K312" s="22"/>
    </row>
    <row r="313" spans="1:11" s="3" customFormat="1" ht="15">
      <c r="A313" s="322" t="s">
        <v>748</v>
      </c>
      <c r="B313" s="322"/>
      <c r="C313" s="322"/>
      <c r="D313" s="322"/>
      <c r="E313" s="322"/>
      <c r="F313" s="366"/>
      <c r="G313" s="366"/>
      <c r="H313" s="228"/>
      <c r="I313" s="367"/>
      <c r="J313" s="368"/>
      <c r="K313" s="22"/>
    </row>
    <row r="314" spans="1:11" ht="15">
      <c r="A314" s="125"/>
      <c r="B314" s="125"/>
      <c r="C314" s="125"/>
      <c r="D314" s="125"/>
      <c r="E314" s="125"/>
      <c r="F314" s="126"/>
      <c r="G314" s="126"/>
      <c r="H314" s="86"/>
      <c r="I314" s="86"/>
      <c r="J314" s="115"/>
      <c r="K314" s="22"/>
    </row>
    <row r="315" spans="1:11" ht="15">
      <c r="A315" s="326" t="s">
        <v>293</v>
      </c>
      <c r="B315" s="369"/>
      <c r="C315" s="369"/>
      <c r="D315" s="369"/>
      <c r="E315" s="369"/>
      <c r="F315" s="369"/>
      <c r="G315" s="369"/>
      <c r="H315" s="369"/>
      <c r="I315" s="369"/>
      <c r="J315" s="369"/>
      <c r="K315" s="36"/>
    </row>
    <row r="316" spans="1:11" ht="8.25" customHeight="1">
      <c r="A316" s="72"/>
      <c r="B316" s="19"/>
      <c r="C316" s="19"/>
      <c r="D316" s="19"/>
      <c r="E316" s="19"/>
      <c r="F316" s="19"/>
      <c r="G316" s="19"/>
      <c r="H316" s="19"/>
      <c r="I316" s="19"/>
      <c r="J316" s="19"/>
      <c r="K316" s="36"/>
    </row>
    <row r="317" spans="1:11" ht="15">
      <c r="A317" s="87" t="s">
        <v>294</v>
      </c>
      <c r="B317" s="8"/>
      <c r="C317" s="8"/>
      <c r="D317" s="8"/>
      <c r="E317" s="8"/>
      <c r="F317" s="8"/>
      <c r="G317" s="8"/>
      <c r="H317" s="8"/>
      <c r="I317" s="8"/>
      <c r="J317" s="8"/>
      <c r="K317" s="36"/>
    </row>
    <row r="318" spans="1:11" ht="15">
      <c r="A318" s="347" t="s">
        <v>295</v>
      </c>
      <c r="B318" s="348"/>
      <c r="C318" s="348"/>
      <c r="D318" s="348"/>
      <c r="E318" s="348"/>
      <c r="F318" s="361"/>
      <c r="G318" s="362"/>
      <c r="H318" s="320" t="s">
        <v>71</v>
      </c>
      <c r="I318" s="320" t="s">
        <v>296</v>
      </c>
      <c r="J318" s="343"/>
      <c r="K318" s="36"/>
    </row>
    <row r="319" spans="1:11" ht="15">
      <c r="A319" s="350"/>
      <c r="B319" s="351"/>
      <c r="C319" s="351"/>
      <c r="D319" s="351"/>
      <c r="E319" s="351"/>
      <c r="F319" s="363"/>
      <c r="G319" s="364"/>
      <c r="H319" s="320"/>
      <c r="I319" s="320"/>
      <c r="J319" s="343"/>
      <c r="K319" s="36"/>
    </row>
    <row r="320" spans="1:11" ht="15">
      <c r="A320" s="336">
        <v>1</v>
      </c>
      <c r="B320" s="337"/>
      <c r="C320" s="337"/>
      <c r="D320" s="337"/>
      <c r="E320" s="337"/>
      <c r="F320" s="337"/>
      <c r="G320" s="338"/>
      <c r="H320" s="127">
        <v>2</v>
      </c>
      <c r="I320" s="336">
        <v>3</v>
      </c>
      <c r="J320" s="338"/>
      <c r="K320" s="36"/>
    </row>
    <row r="321" spans="1:11" ht="15">
      <c r="A321" s="341" t="s">
        <v>297</v>
      </c>
      <c r="B321" s="342"/>
      <c r="C321" s="342"/>
      <c r="D321" s="342"/>
      <c r="E321" s="342"/>
      <c r="F321" s="343"/>
      <c r="G321" s="343"/>
      <c r="H321" s="128">
        <v>1</v>
      </c>
      <c r="I321" s="365">
        <f>SUM(I322:I327)</f>
        <v>0</v>
      </c>
      <c r="J321" s="343"/>
      <c r="K321" s="36"/>
    </row>
    <row r="322" spans="1:11" ht="30" customHeight="1">
      <c r="A322" s="355" t="s">
        <v>740</v>
      </c>
      <c r="B322" s="355"/>
      <c r="C322" s="355"/>
      <c r="D322" s="355"/>
      <c r="E322" s="355"/>
      <c r="F322" s="358"/>
      <c r="G322" s="358"/>
      <c r="H322" s="129" t="s">
        <v>166</v>
      </c>
      <c r="I322" s="359"/>
      <c r="J322" s="360"/>
      <c r="K322" s="36"/>
    </row>
    <row r="323" spans="1:11" ht="27" customHeight="1">
      <c r="A323" s="355" t="s">
        <v>732</v>
      </c>
      <c r="B323" s="355"/>
      <c r="C323" s="355"/>
      <c r="D323" s="355"/>
      <c r="E323" s="355"/>
      <c r="F323" s="358"/>
      <c r="G323" s="358"/>
      <c r="H323" s="130" t="s">
        <v>215</v>
      </c>
      <c r="I323" s="356"/>
      <c r="J323" s="357"/>
      <c r="K323" s="36"/>
    </row>
    <row r="324" spans="1:11" ht="27" customHeight="1">
      <c r="A324" s="355" t="s">
        <v>298</v>
      </c>
      <c r="B324" s="355"/>
      <c r="C324" s="355"/>
      <c r="D324" s="355"/>
      <c r="E324" s="355"/>
      <c r="F324" s="358"/>
      <c r="G324" s="358"/>
      <c r="H324" s="130" t="s">
        <v>217</v>
      </c>
      <c r="I324" s="356"/>
      <c r="J324" s="357"/>
      <c r="K324" s="36"/>
    </row>
    <row r="325" spans="1:11" ht="29.25" customHeight="1">
      <c r="A325" s="355" t="s">
        <v>299</v>
      </c>
      <c r="B325" s="355"/>
      <c r="C325" s="355"/>
      <c r="D325" s="355"/>
      <c r="E325" s="355"/>
      <c r="F325" s="355"/>
      <c r="G325" s="355"/>
      <c r="H325" s="131" t="s">
        <v>300</v>
      </c>
      <c r="I325" s="356"/>
      <c r="J325" s="357"/>
      <c r="K325" s="36"/>
    </row>
    <row r="326" spans="1:11" ht="15">
      <c r="A326" s="355" t="s">
        <v>301</v>
      </c>
      <c r="B326" s="355"/>
      <c r="C326" s="355"/>
      <c r="D326" s="355"/>
      <c r="E326" s="355"/>
      <c r="F326" s="358"/>
      <c r="G326" s="358"/>
      <c r="H326" s="132" t="s">
        <v>302</v>
      </c>
      <c r="I326" s="356"/>
      <c r="J326" s="345"/>
      <c r="K326" s="36"/>
    </row>
    <row r="327" spans="1:11" ht="15">
      <c r="A327" s="355" t="s">
        <v>303</v>
      </c>
      <c r="B327" s="355"/>
      <c r="C327" s="355"/>
      <c r="D327" s="355"/>
      <c r="E327" s="355"/>
      <c r="F327" s="358"/>
      <c r="G327" s="358"/>
      <c r="H327" s="45" t="s">
        <v>304</v>
      </c>
      <c r="I327" s="356"/>
      <c r="J327" s="345"/>
      <c r="K327" s="36"/>
    </row>
    <row r="328" spans="1:11" ht="27.75" customHeight="1">
      <c r="A328" s="341" t="s">
        <v>703</v>
      </c>
      <c r="B328" s="342"/>
      <c r="C328" s="342"/>
      <c r="D328" s="342"/>
      <c r="E328" s="342"/>
      <c r="F328" s="343"/>
      <c r="G328" s="343"/>
      <c r="H328" s="133">
        <v>2</v>
      </c>
      <c r="I328" s="344"/>
      <c r="J328" s="345"/>
      <c r="K328" s="36"/>
    </row>
    <row r="329" spans="1:11" ht="27" customHeight="1">
      <c r="A329" s="341" t="s">
        <v>758</v>
      </c>
      <c r="B329" s="342"/>
      <c r="C329" s="342"/>
      <c r="D329" s="342"/>
      <c r="E329" s="342"/>
      <c r="F329" s="343"/>
      <c r="G329" s="343"/>
      <c r="H329" s="133">
        <v>3</v>
      </c>
      <c r="I329" s="344"/>
      <c r="J329" s="345"/>
      <c r="K329" s="36"/>
    </row>
    <row r="330" spans="1:11" ht="15">
      <c r="A330" s="134"/>
      <c r="B330" s="135"/>
      <c r="C330" s="135"/>
      <c r="D330" s="135"/>
      <c r="E330" s="135"/>
      <c r="F330" s="12"/>
      <c r="G330" s="12"/>
      <c r="H330" s="136"/>
      <c r="I330" s="4"/>
      <c r="J330" s="12"/>
      <c r="K330" s="36"/>
    </row>
    <row r="331" spans="1:11" ht="15">
      <c r="A331" s="346" t="s">
        <v>305</v>
      </c>
      <c r="B331" s="346"/>
      <c r="C331" s="346"/>
      <c r="D331" s="346"/>
      <c r="E331" s="346"/>
      <c r="F331" s="346"/>
      <c r="G331" s="346"/>
      <c r="H331" s="346"/>
      <c r="I331" s="346"/>
      <c r="J331" s="346"/>
      <c r="K331" s="36"/>
    </row>
    <row r="332" spans="1:11" ht="9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36"/>
    </row>
    <row r="333" spans="1:11" ht="15">
      <c r="A333" s="87" t="s">
        <v>306</v>
      </c>
      <c r="B333" s="8"/>
      <c r="C333" s="8"/>
      <c r="D333" s="8"/>
      <c r="E333" s="8"/>
      <c r="F333" s="8"/>
      <c r="G333" s="8"/>
      <c r="H333" s="8"/>
      <c r="I333" s="8"/>
      <c r="J333" s="8"/>
      <c r="K333" s="36"/>
    </row>
    <row r="334" spans="1:11" ht="15">
      <c r="A334" s="347" t="s">
        <v>307</v>
      </c>
      <c r="B334" s="348"/>
      <c r="C334" s="348"/>
      <c r="D334" s="348"/>
      <c r="E334" s="349"/>
      <c r="F334" s="353" t="s">
        <v>71</v>
      </c>
      <c r="G334" s="347" t="s">
        <v>308</v>
      </c>
      <c r="H334" s="348"/>
      <c r="I334" s="347" t="s">
        <v>309</v>
      </c>
      <c r="J334" s="349"/>
      <c r="K334" s="36"/>
    </row>
    <row r="335" spans="1:11" ht="15">
      <c r="A335" s="350"/>
      <c r="B335" s="351"/>
      <c r="C335" s="351"/>
      <c r="D335" s="351"/>
      <c r="E335" s="352"/>
      <c r="F335" s="354"/>
      <c r="G335" s="137">
        <f>E3</f>
        <v>2020</v>
      </c>
      <c r="H335" s="138" t="s">
        <v>310</v>
      </c>
      <c r="I335" s="292">
        <v>2021</v>
      </c>
      <c r="J335" s="293" t="s">
        <v>311</v>
      </c>
      <c r="K335" s="36"/>
    </row>
    <row r="336" spans="1:11" ht="15">
      <c r="A336" s="336">
        <v>1</v>
      </c>
      <c r="B336" s="337"/>
      <c r="C336" s="337"/>
      <c r="D336" s="337"/>
      <c r="E336" s="338"/>
      <c r="F336" s="127">
        <v>2</v>
      </c>
      <c r="G336" s="336">
        <v>3</v>
      </c>
      <c r="H336" s="338"/>
      <c r="I336" s="336">
        <v>4</v>
      </c>
      <c r="J336" s="338"/>
      <c r="K336" s="36"/>
    </row>
    <row r="337" spans="1:11" ht="15">
      <c r="A337" s="330" t="s">
        <v>312</v>
      </c>
      <c r="B337" s="331"/>
      <c r="C337" s="331"/>
      <c r="D337" s="331"/>
      <c r="E337" s="332"/>
      <c r="F337" s="91">
        <v>1</v>
      </c>
      <c r="G337" s="339"/>
      <c r="H337" s="339"/>
      <c r="I337" s="340">
        <f>(I39+I43)*40</f>
        <v>0</v>
      </c>
      <c r="J337" s="340"/>
      <c r="K337" s="36"/>
    </row>
    <row r="338" spans="1:11" ht="15">
      <c r="A338" s="330" t="s">
        <v>313</v>
      </c>
      <c r="B338" s="331"/>
      <c r="C338" s="331"/>
      <c r="D338" s="331"/>
      <c r="E338" s="332"/>
      <c r="F338" s="232">
        <v>2</v>
      </c>
      <c r="G338" s="333">
        <f>J168+J181+J197+J204+J205+H250</f>
        <v>0</v>
      </c>
      <c r="H338" s="333"/>
      <c r="I338" s="334" t="s">
        <v>167</v>
      </c>
      <c r="J338" s="334"/>
      <c r="K338" s="36"/>
    </row>
    <row r="339" spans="1:13" ht="15">
      <c r="A339" s="330" t="s">
        <v>314</v>
      </c>
      <c r="B339" s="331"/>
      <c r="C339" s="331"/>
      <c r="D339" s="331"/>
      <c r="E339" s="332"/>
      <c r="F339" s="232">
        <v>3</v>
      </c>
      <c r="G339" s="335" t="e">
        <f>G338/G337*100</f>
        <v>#DIV/0!</v>
      </c>
      <c r="H339" s="335"/>
      <c r="I339" s="334" t="s">
        <v>167</v>
      </c>
      <c r="J339" s="334"/>
      <c r="K339" s="315"/>
      <c r="L339" s="316"/>
      <c r="M339" s="316"/>
    </row>
    <row r="340" spans="1:11" ht="15">
      <c r="A340" s="125"/>
      <c r="B340" s="125"/>
      <c r="C340" s="125"/>
      <c r="D340" s="125"/>
      <c r="E340" s="125"/>
      <c r="F340" s="139"/>
      <c r="G340" s="140"/>
      <c r="H340" s="140"/>
      <c r="I340" s="141"/>
      <c r="J340" s="141"/>
      <c r="K340" s="36"/>
    </row>
    <row r="341" spans="1:11" ht="15">
      <c r="A341" s="326" t="s">
        <v>315</v>
      </c>
      <c r="B341" s="326"/>
      <c r="C341" s="326"/>
      <c r="D341" s="326"/>
      <c r="E341" s="326"/>
      <c r="F341" s="326"/>
      <c r="G341" s="326"/>
      <c r="H341" s="326"/>
      <c r="I341" s="326"/>
      <c r="J341" s="326"/>
      <c r="K341" s="36"/>
    </row>
    <row r="342" spans="1:11" ht="7.5" customHeight="1">
      <c r="A342" s="229"/>
      <c r="B342" s="229"/>
      <c r="C342" s="229"/>
      <c r="D342" s="229"/>
      <c r="E342" s="229"/>
      <c r="F342" s="229"/>
      <c r="G342" s="229"/>
      <c r="H342" s="229"/>
      <c r="I342" s="229"/>
      <c r="J342" s="229"/>
      <c r="K342" s="36"/>
    </row>
    <row r="343" spans="1:11" ht="15">
      <c r="A343" s="87" t="s">
        <v>316</v>
      </c>
      <c r="B343" s="8"/>
      <c r="C343" s="8"/>
      <c r="D343" s="8"/>
      <c r="E343" s="8"/>
      <c r="F343" s="8"/>
      <c r="G343" s="8"/>
      <c r="H343" s="8"/>
      <c r="I343" s="8"/>
      <c r="J343" s="8"/>
      <c r="K343" s="36"/>
    </row>
    <row r="344" spans="1:11" ht="15">
      <c r="A344" s="320" t="s">
        <v>317</v>
      </c>
      <c r="B344" s="327"/>
      <c r="C344" s="328" t="s">
        <v>318</v>
      </c>
      <c r="D344" s="328"/>
      <c r="E344" s="328" t="s">
        <v>319</v>
      </c>
      <c r="F344" s="328"/>
      <c r="G344" s="328"/>
      <c r="H344" s="328"/>
      <c r="I344" s="328"/>
      <c r="J344" s="328"/>
      <c r="K344" s="36"/>
    </row>
    <row r="345" spans="1:11" ht="27" customHeight="1">
      <c r="A345" s="320"/>
      <c r="B345" s="327"/>
      <c r="C345" s="328"/>
      <c r="D345" s="328"/>
      <c r="E345" s="328" t="s">
        <v>320</v>
      </c>
      <c r="F345" s="328"/>
      <c r="G345" s="328" t="s">
        <v>321</v>
      </c>
      <c r="H345" s="328"/>
      <c r="I345" s="328" t="s">
        <v>322</v>
      </c>
      <c r="J345" s="328"/>
      <c r="K345" s="36"/>
    </row>
    <row r="346" spans="1:11" ht="30">
      <c r="A346" s="320"/>
      <c r="B346" s="327"/>
      <c r="C346" s="230" t="s">
        <v>323</v>
      </c>
      <c r="D346" s="230" t="s">
        <v>324</v>
      </c>
      <c r="E346" s="230" t="s">
        <v>323</v>
      </c>
      <c r="F346" s="230" t="s">
        <v>324</v>
      </c>
      <c r="G346" s="230" t="s">
        <v>323</v>
      </c>
      <c r="H346" s="230" t="s">
        <v>324</v>
      </c>
      <c r="I346" s="230" t="s">
        <v>323</v>
      </c>
      <c r="J346" s="230" t="s">
        <v>324</v>
      </c>
      <c r="K346" s="36"/>
    </row>
    <row r="347" spans="1:11" ht="27.75" customHeight="1">
      <c r="A347" s="322" t="s">
        <v>325</v>
      </c>
      <c r="B347" s="323"/>
      <c r="C347" s="142"/>
      <c r="D347" s="142"/>
      <c r="E347" s="142"/>
      <c r="F347" s="142"/>
      <c r="G347" s="142"/>
      <c r="H347" s="142"/>
      <c r="I347" s="142"/>
      <c r="J347" s="142"/>
      <c r="K347" s="36"/>
    </row>
    <row r="348" spans="1:11" ht="15">
      <c r="A348" s="322" t="s">
        <v>326</v>
      </c>
      <c r="B348" s="323"/>
      <c r="C348" s="142"/>
      <c r="D348" s="142"/>
      <c r="E348" s="142"/>
      <c r="F348" s="142"/>
      <c r="G348" s="142"/>
      <c r="H348" s="142"/>
      <c r="I348" s="142"/>
      <c r="J348" s="142"/>
      <c r="K348" s="36"/>
    </row>
    <row r="349" spans="1:11" ht="15">
      <c r="A349" s="322" t="s">
        <v>327</v>
      </c>
      <c r="B349" s="323"/>
      <c r="C349" s="142"/>
      <c r="D349" s="142"/>
      <c r="E349" s="142"/>
      <c r="F349" s="142"/>
      <c r="G349" s="142"/>
      <c r="H349" s="142"/>
      <c r="I349" s="142"/>
      <c r="J349" s="142"/>
      <c r="K349" s="36"/>
    </row>
    <row r="350" spans="1:11" ht="15">
      <c r="A350" s="322" t="s">
        <v>328</v>
      </c>
      <c r="B350" s="323"/>
      <c r="C350" s="142"/>
      <c r="D350" s="142"/>
      <c r="E350" s="142"/>
      <c r="F350" s="142"/>
      <c r="G350" s="142"/>
      <c r="H350" s="142"/>
      <c r="I350" s="142"/>
      <c r="J350" s="142"/>
      <c r="K350" s="36"/>
    </row>
    <row r="351" spans="1:11" ht="15">
      <c r="A351" s="322" t="s">
        <v>329</v>
      </c>
      <c r="B351" s="323"/>
      <c r="C351" s="142"/>
      <c r="D351" s="142"/>
      <c r="E351" s="142"/>
      <c r="F351" s="142"/>
      <c r="G351" s="142"/>
      <c r="H351" s="142"/>
      <c r="I351" s="142"/>
      <c r="J351" s="142"/>
      <c r="K351" s="36"/>
    </row>
    <row r="352" spans="1:11" ht="15">
      <c r="A352" s="322" t="s">
        <v>330</v>
      </c>
      <c r="B352" s="323"/>
      <c r="C352" s="142"/>
      <c r="D352" s="142"/>
      <c r="E352" s="142"/>
      <c r="F352" s="142"/>
      <c r="G352" s="142"/>
      <c r="H352" s="142"/>
      <c r="I352" s="142"/>
      <c r="J352" s="142"/>
      <c r="K352" s="36"/>
    </row>
    <row r="353" spans="1:14" ht="15">
      <c r="A353" s="324" t="s">
        <v>331</v>
      </c>
      <c r="B353" s="325"/>
      <c r="C353" s="143">
        <f aca="true" t="shared" si="0" ref="C353:J353">SUM(C347:C352)</f>
        <v>0</v>
      </c>
      <c r="D353" s="143">
        <f t="shared" si="0"/>
        <v>0</v>
      </c>
      <c r="E353" s="143">
        <f t="shared" si="0"/>
        <v>0</v>
      </c>
      <c r="F353" s="143">
        <f t="shared" si="0"/>
        <v>0</v>
      </c>
      <c r="G353" s="143">
        <f t="shared" si="0"/>
        <v>0</v>
      </c>
      <c r="H353" s="143">
        <f t="shared" si="0"/>
        <v>0</v>
      </c>
      <c r="I353" s="143">
        <f t="shared" si="0"/>
        <v>0</v>
      </c>
      <c r="J353" s="143">
        <f t="shared" si="0"/>
        <v>0</v>
      </c>
      <c r="K353" s="313"/>
      <c r="L353" s="314"/>
      <c r="M353" s="314"/>
      <c r="N353" s="314"/>
    </row>
    <row r="354" spans="1:11" ht="15">
      <c r="A354" s="9"/>
      <c r="B354" s="144"/>
      <c r="C354" s="145"/>
      <c r="D354" s="145"/>
      <c r="E354" s="145"/>
      <c r="F354" s="145"/>
      <c r="G354" s="145"/>
      <c r="H354" s="145"/>
      <c r="I354" s="145"/>
      <c r="J354" s="145"/>
      <c r="K354" s="22"/>
    </row>
    <row r="355" spans="1:11" ht="1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22"/>
    </row>
    <row r="356" spans="1:11" ht="15">
      <c r="A356" s="39" t="s">
        <v>50</v>
      </c>
      <c r="B356" s="233"/>
      <c r="C356" s="115"/>
      <c r="D356" s="115"/>
      <c r="E356" s="115"/>
      <c r="F356" s="115"/>
      <c r="G356" s="115"/>
      <c r="H356" s="115"/>
      <c r="I356" s="115"/>
      <c r="J356" s="247"/>
      <c r="K356" s="22"/>
    </row>
    <row r="357" spans="1:11" ht="15">
      <c r="A357" s="39"/>
      <c r="B357" s="248"/>
      <c r="C357" s="115"/>
      <c r="D357" s="115"/>
      <c r="E357" s="115"/>
      <c r="F357" s="115"/>
      <c r="G357" s="115"/>
      <c r="H357" s="115"/>
      <c r="I357" s="115"/>
      <c r="J357" s="247"/>
      <c r="K357" s="22"/>
    </row>
    <row r="358" spans="1:11" ht="15">
      <c r="A358" s="39"/>
      <c r="B358" s="247"/>
      <c r="C358" s="247"/>
      <c r="D358" s="247"/>
      <c r="E358" s="247"/>
      <c r="F358" s="247"/>
      <c r="G358" s="247"/>
      <c r="H358" s="247"/>
      <c r="I358" s="247"/>
      <c r="J358" s="247"/>
      <c r="K358" s="22"/>
    </row>
    <row r="359" spans="1:11" ht="15">
      <c r="A359" s="249" t="s">
        <v>51</v>
      </c>
      <c r="B359" s="115"/>
      <c r="C359" s="115"/>
      <c r="D359" s="115"/>
      <c r="E359" s="115"/>
      <c r="F359" s="115"/>
      <c r="G359" s="115"/>
      <c r="H359" s="115"/>
      <c r="I359" s="115"/>
      <c r="J359" s="247"/>
      <c r="K359" s="22"/>
    </row>
    <row r="360" spans="1:11" ht="15">
      <c r="A360" s="39" t="s">
        <v>52</v>
      </c>
      <c r="B360" s="247"/>
      <c r="C360" s="247"/>
      <c r="D360" s="233"/>
      <c r="E360" s="233"/>
      <c r="F360" s="233"/>
      <c r="G360" s="233"/>
      <c r="H360" s="233"/>
      <c r="I360" s="233"/>
      <c r="J360" s="247"/>
      <c r="K360" s="22"/>
    </row>
    <row r="361" spans="1:11" ht="15">
      <c r="A361" s="39"/>
      <c r="B361" s="247"/>
      <c r="C361" s="247"/>
      <c r="D361" s="247"/>
      <c r="E361" s="247"/>
      <c r="F361" s="247"/>
      <c r="G361" s="247"/>
      <c r="H361" s="247"/>
      <c r="I361" s="247"/>
      <c r="J361" s="247"/>
      <c r="K361" s="22"/>
    </row>
    <row r="362" spans="1:11" ht="15">
      <c r="A362" s="39"/>
      <c r="B362" s="247"/>
      <c r="C362" s="247"/>
      <c r="D362" s="247"/>
      <c r="E362" s="247"/>
      <c r="F362" s="247"/>
      <c r="G362" s="247"/>
      <c r="H362" s="247"/>
      <c r="I362" s="247"/>
      <c r="J362" s="247"/>
      <c r="K362" s="22"/>
    </row>
    <row r="363" spans="1:11" ht="15">
      <c r="A363" s="39" t="s">
        <v>53</v>
      </c>
      <c r="B363" s="233"/>
      <c r="C363" s="115"/>
      <c r="D363" s="115"/>
      <c r="E363" s="115"/>
      <c r="F363" s="115"/>
      <c r="G363" s="115"/>
      <c r="H363" s="115"/>
      <c r="I363" s="115"/>
      <c r="J363" s="250"/>
      <c r="K363" s="36"/>
    </row>
    <row r="364" spans="1:11" ht="15">
      <c r="A364" s="39"/>
      <c r="B364" s="248"/>
      <c r="C364" s="115"/>
      <c r="D364" s="115"/>
      <c r="E364" s="115"/>
      <c r="F364" s="115"/>
      <c r="G364" s="115"/>
      <c r="H364" s="115"/>
      <c r="I364" s="115"/>
      <c r="J364" s="250"/>
      <c r="K364" s="36"/>
    </row>
    <row r="365" spans="1:11" ht="15">
      <c r="A365" s="39"/>
      <c r="B365" s="247"/>
      <c r="C365" s="247"/>
      <c r="D365" s="247"/>
      <c r="E365" s="247"/>
      <c r="F365" s="247"/>
      <c r="G365" s="247"/>
      <c r="H365" s="247"/>
      <c r="I365" s="247"/>
      <c r="J365" s="247"/>
      <c r="K365" s="36"/>
    </row>
    <row r="366" spans="1:11" ht="15">
      <c r="A366" s="39"/>
      <c r="B366" s="39"/>
      <c r="C366" s="39"/>
      <c r="D366" s="39"/>
      <c r="E366" s="39"/>
      <c r="F366" s="251"/>
      <c r="G366" s="252" t="s">
        <v>54</v>
      </c>
      <c r="H366" s="252" t="s">
        <v>55</v>
      </c>
      <c r="I366" s="253" t="s">
        <v>56</v>
      </c>
      <c r="J366" s="251"/>
      <c r="K366" s="10"/>
    </row>
    <row r="367" spans="1:11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</sheetData>
  <sheetProtection password="D692" sheet="1" formatCells="0" formatColumns="0" formatRows="0"/>
  <mergeCells count="408">
    <mergeCell ref="A294:G294"/>
    <mergeCell ref="A70:I70"/>
    <mergeCell ref="A71:I71"/>
    <mergeCell ref="A286:G286"/>
    <mergeCell ref="A287:G287"/>
    <mergeCell ref="A288:G288"/>
    <mergeCell ref="A289:G289"/>
    <mergeCell ref="I114:J114"/>
    <mergeCell ref="I119:J119"/>
    <mergeCell ref="I123:J123"/>
    <mergeCell ref="B62:J62"/>
    <mergeCell ref="B63:J63"/>
    <mergeCell ref="B64:J64"/>
    <mergeCell ref="B65:J65"/>
    <mergeCell ref="A85:D85"/>
    <mergeCell ref="A86:D86"/>
    <mergeCell ref="A74:D75"/>
    <mergeCell ref="E74:E75"/>
    <mergeCell ref="F74:I74"/>
    <mergeCell ref="A76:D76"/>
    <mergeCell ref="A141:F141"/>
    <mergeCell ref="A142:F142"/>
    <mergeCell ref="I109:J109"/>
    <mergeCell ref="I111:J111"/>
    <mergeCell ref="I112:J112"/>
    <mergeCell ref="I113:J113"/>
    <mergeCell ref="A128:F128"/>
    <mergeCell ref="A127:F127"/>
    <mergeCell ref="A129:F129"/>
    <mergeCell ref="I124:J124"/>
    <mergeCell ref="A1:J1"/>
    <mergeCell ref="A4:J4"/>
    <mergeCell ref="A6:J6"/>
    <mergeCell ref="A8:D8"/>
    <mergeCell ref="E8:J8"/>
    <mergeCell ref="A9:D9"/>
    <mergeCell ref="E9:J9"/>
    <mergeCell ref="A10:D10"/>
    <mergeCell ref="E10:J10"/>
    <mergeCell ref="E20:J20"/>
    <mergeCell ref="A11:D11"/>
    <mergeCell ref="E11:J11"/>
    <mergeCell ref="A12:D12"/>
    <mergeCell ref="E12:J12"/>
    <mergeCell ref="A13:D13"/>
    <mergeCell ref="E13:J13"/>
    <mergeCell ref="A27:J27"/>
    <mergeCell ref="A30:G30"/>
    <mergeCell ref="I30:J30"/>
    <mergeCell ref="A31:G31"/>
    <mergeCell ref="A15:J15"/>
    <mergeCell ref="A18:D18"/>
    <mergeCell ref="E18:J18"/>
    <mergeCell ref="A19:D19"/>
    <mergeCell ref="E19:J19"/>
    <mergeCell ref="A20:D20"/>
    <mergeCell ref="A21:D21"/>
    <mergeCell ref="A22:D22"/>
    <mergeCell ref="E22:J22"/>
    <mergeCell ref="A25:D25"/>
    <mergeCell ref="E25:J25"/>
    <mergeCell ref="A24:D24"/>
    <mergeCell ref="E24:J24"/>
    <mergeCell ref="E21:J21"/>
    <mergeCell ref="A23:D23"/>
    <mergeCell ref="E23:J23"/>
    <mergeCell ref="I31:J31"/>
    <mergeCell ref="A32:G32"/>
    <mergeCell ref="I32:J32"/>
    <mergeCell ref="A34:G34"/>
    <mergeCell ref="I34:J34"/>
    <mergeCell ref="A35:G35"/>
    <mergeCell ref="I35:J35"/>
    <mergeCell ref="A33:G33"/>
    <mergeCell ref="I33:J33"/>
    <mergeCell ref="A36:J36"/>
    <mergeCell ref="A37:G37"/>
    <mergeCell ref="I37:J37"/>
    <mergeCell ref="A38:G38"/>
    <mergeCell ref="I38:J38"/>
    <mergeCell ref="A39:G39"/>
    <mergeCell ref="I39:J39"/>
    <mergeCell ref="A40:J40"/>
    <mergeCell ref="A41:G41"/>
    <mergeCell ref="I41:J41"/>
    <mergeCell ref="A42:G42"/>
    <mergeCell ref="I42:J42"/>
    <mergeCell ref="A43:G43"/>
    <mergeCell ref="I43:J43"/>
    <mergeCell ref="A44:J44"/>
    <mergeCell ref="A45:G45"/>
    <mergeCell ref="I45:J45"/>
    <mergeCell ref="A46:G46"/>
    <mergeCell ref="I46:J46"/>
    <mergeCell ref="A47:G47"/>
    <mergeCell ref="I47:J47"/>
    <mergeCell ref="A48:G48"/>
    <mergeCell ref="I48:J48"/>
    <mergeCell ref="A49:G49"/>
    <mergeCell ref="I49:J49"/>
    <mergeCell ref="A51:G51"/>
    <mergeCell ref="I51:J51"/>
    <mergeCell ref="A50:G50"/>
    <mergeCell ref="I50:J50"/>
    <mergeCell ref="A52:G52"/>
    <mergeCell ref="I52:J52"/>
    <mergeCell ref="A87:D87"/>
    <mergeCell ref="A88:D88"/>
    <mergeCell ref="A53:G53"/>
    <mergeCell ref="I53:J53"/>
    <mergeCell ref="A55:G55"/>
    <mergeCell ref="I55:J55"/>
    <mergeCell ref="A57:J57"/>
    <mergeCell ref="B66:J66"/>
    <mergeCell ref="B60:J60"/>
    <mergeCell ref="B61:J61"/>
    <mergeCell ref="A124:F124"/>
    <mergeCell ref="A125:F125"/>
    <mergeCell ref="A68:J68"/>
    <mergeCell ref="A109:F109"/>
    <mergeCell ref="A111:F111"/>
    <mergeCell ref="A112:F112"/>
    <mergeCell ref="A113:F113"/>
    <mergeCell ref="A114:F114"/>
    <mergeCell ref="A77:D77"/>
    <mergeCell ref="A83:D83"/>
    <mergeCell ref="A84:D84"/>
    <mergeCell ref="A78:D78"/>
    <mergeCell ref="A79:D79"/>
    <mergeCell ref="A80:D80"/>
    <mergeCell ref="A81:D81"/>
    <mergeCell ref="A82:D82"/>
    <mergeCell ref="A95:D95"/>
    <mergeCell ref="A97:J97"/>
    <mergeCell ref="A100:E101"/>
    <mergeCell ref="F100:I100"/>
    <mergeCell ref="I115:J115"/>
    <mergeCell ref="A123:F123"/>
    <mergeCell ref="A104:E104"/>
    <mergeCell ref="A102:E102"/>
    <mergeCell ref="A103:E103"/>
    <mergeCell ref="A115:F115"/>
    <mergeCell ref="A89:D89"/>
    <mergeCell ref="A90:D90"/>
    <mergeCell ref="A91:D91"/>
    <mergeCell ref="A92:D92"/>
    <mergeCell ref="A93:D93"/>
    <mergeCell ref="A94:D94"/>
    <mergeCell ref="A106:J106"/>
    <mergeCell ref="I134:J134"/>
    <mergeCell ref="I131:J131"/>
    <mergeCell ref="I132:J132"/>
    <mergeCell ref="A130:F130"/>
    <mergeCell ref="I128:J128"/>
    <mergeCell ref="I129:J129"/>
    <mergeCell ref="I130:J130"/>
    <mergeCell ref="A132:F132"/>
    <mergeCell ref="A116:F116"/>
    <mergeCell ref="I137:J137"/>
    <mergeCell ref="I118:J118"/>
    <mergeCell ref="A122:F122"/>
    <mergeCell ref="I122:J122"/>
    <mergeCell ref="A120:F120"/>
    <mergeCell ref="I125:J125"/>
    <mergeCell ref="I126:J126"/>
    <mergeCell ref="A119:F119"/>
    <mergeCell ref="A126:F126"/>
    <mergeCell ref="I127:J127"/>
    <mergeCell ref="I140:J140"/>
    <mergeCell ref="I141:J141"/>
    <mergeCell ref="I142:J142"/>
    <mergeCell ref="I144:J144"/>
    <mergeCell ref="I143:J143"/>
    <mergeCell ref="I139:J139"/>
    <mergeCell ref="A138:F138"/>
    <mergeCell ref="I120:J120"/>
    <mergeCell ref="A121:F121"/>
    <mergeCell ref="I121:J121"/>
    <mergeCell ref="A110:F110"/>
    <mergeCell ref="I110:J110"/>
    <mergeCell ref="A131:F131"/>
    <mergeCell ref="I138:J138"/>
    <mergeCell ref="I116:J116"/>
    <mergeCell ref="A117:F117"/>
    <mergeCell ref="I117:J117"/>
    <mergeCell ref="A118:F118"/>
    <mergeCell ref="A133:F133"/>
    <mergeCell ref="A135:F135"/>
    <mergeCell ref="A136:F136"/>
    <mergeCell ref="A137:F137"/>
    <mergeCell ref="I133:J133"/>
    <mergeCell ref="I135:J135"/>
    <mergeCell ref="I136:J136"/>
    <mergeCell ref="A134:F134"/>
    <mergeCell ref="A152:G152"/>
    <mergeCell ref="A140:F140"/>
    <mergeCell ref="A139:F139"/>
    <mergeCell ref="A144:F144"/>
    <mergeCell ref="A153:G153"/>
    <mergeCell ref="A154:G154"/>
    <mergeCell ref="A143:F143"/>
    <mergeCell ref="A146:J146"/>
    <mergeCell ref="A148:J148"/>
    <mergeCell ref="A151:G151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5:K165"/>
    <mergeCell ref="A166:G166"/>
    <mergeCell ref="A167:G167"/>
    <mergeCell ref="A168:G168"/>
    <mergeCell ref="A169:G169"/>
    <mergeCell ref="A171:J171"/>
    <mergeCell ref="A174:G174"/>
    <mergeCell ref="A175:G175"/>
    <mergeCell ref="A184:G184"/>
    <mergeCell ref="A176:G176"/>
    <mergeCell ref="A177:G177"/>
    <mergeCell ref="A178:G178"/>
    <mergeCell ref="A179:G179"/>
    <mergeCell ref="A180:G180"/>
    <mergeCell ref="A181:G181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9:J199"/>
    <mergeCell ref="A202:G202"/>
    <mergeCell ref="A203:G203"/>
    <mergeCell ref="A204:G204"/>
    <mergeCell ref="A205:G205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18:F218"/>
    <mergeCell ref="A220:K220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H250:J250"/>
    <mergeCell ref="A252:J252"/>
    <mergeCell ref="A255:G255"/>
    <mergeCell ref="I255:J255"/>
    <mergeCell ref="A256:G256"/>
    <mergeCell ref="I256:J256"/>
    <mergeCell ref="A266:G266"/>
    <mergeCell ref="A267:G267"/>
    <mergeCell ref="A268:G268"/>
    <mergeCell ref="A269:G269"/>
    <mergeCell ref="A258:G258"/>
    <mergeCell ref="I258:J258"/>
    <mergeCell ref="A259:G259"/>
    <mergeCell ref="I259:J259"/>
    <mergeCell ref="A278:G278"/>
    <mergeCell ref="A54:G54"/>
    <mergeCell ref="A260:G260"/>
    <mergeCell ref="I260:J260"/>
    <mergeCell ref="A270:G270"/>
    <mergeCell ref="A271:G271"/>
    <mergeCell ref="A272:G272"/>
    <mergeCell ref="A273:G273"/>
    <mergeCell ref="A257:G257"/>
    <mergeCell ref="I257:J257"/>
    <mergeCell ref="A279:G279"/>
    <mergeCell ref="A285:G285"/>
    <mergeCell ref="A290:G290"/>
    <mergeCell ref="A291:G291"/>
    <mergeCell ref="A280:G280"/>
    <mergeCell ref="I54:J54"/>
    <mergeCell ref="A274:G274"/>
    <mergeCell ref="A275:G275"/>
    <mergeCell ref="A276:G276"/>
    <mergeCell ref="A277:G277"/>
    <mergeCell ref="A292:G292"/>
    <mergeCell ref="A282:G282"/>
    <mergeCell ref="A283:G283"/>
    <mergeCell ref="A284:G284"/>
    <mergeCell ref="A281:G281"/>
    <mergeCell ref="A293:G293"/>
    <mergeCell ref="A295:G295"/>
    <mergeCell ref="A296:G296"/>
    <mergeCell ref="A297:G297"/>
    <mergeCell ref="A302:G302"/>
    <mergeCell ref="A303:G303"/>
    <mergeCell ref="A308:G308"/>
    <mergeCell ref="A304:G304"/>
    <mergeCell ref="A305:G305"/>
    <mergeCell ref="A306:G306"/>
    <mergeCell ref="A307:G307"/>
    <mergeCell ref="A311:G311"/>
    <mergeCell ref="I311:J311"/>
    <mergeCell ref="A312:G312"/>
    <mergeCell ref="I312:J312"/>
    <mergeCell ref="A315:J315"/>
    <mergeCell ref="A313:G313"/>
    <mergeCell ref="I313:J313"/>
    <mergeCell ref="A318:G319"/>
    <mergeCell ref="H318:H319"/>
    <mergeCell ref="I318:J319"/>
    <mergeCell ref="A320:G320"/>
    <mergeCell ref="I320:J320"/>
    <mergeCell ref="A321:G321"/>
    <mergeCell ref="I321:J321"/>
    <mergeCell ref="A322:G322"/>
    <mergeCell ref="I322:J322"/>
    <mergeCell ref="A323:G323"/>
    <mergeCell ref="I323:J323"/>
    <mergeCell ref="A324:G324"/>
    <mergeCell ref="I324:J324"/>
    <mergeCell ref="A325:G325"/>
    <mergeCell ref="I325:J325"/>
    <mergeCell ref="A326:G326"/>
    <mergeCell ref="I326:J326"/>
    <mergeCell ref="A327:G327"/>
    <mergeCell ref="I327:J327"/>
    <mergeCell ref="A328:G328"/>
    <mergeCell ref="I328:J328"/>
    <mergeCell ref="A329:G329"/>
    <mergeCell ref="I329:J329"/>
    <mergeCell ref="A331:J331"/>
    <mergeCell ref="A334:E335"/>
    <mergeCell ref="F334:F335"/>
    <mergeCell ref="G334:H334"/>
    <mergeCell ref="I334:J334"/>
    <mergeCell ref="I339:J339"/>
    <mergeCell ref="A336:E336"/>
    <mergeCell ref="G336:H336"/>
    <mergeCell ref="I336:J336"/>
    <mergeCell ref="A337:E337"/>
    <mergeCell ref="G337:H337"/>
    <mergeCell ref="I337:J337"/>
    <mergeCell ref="A348:B348"/>
    <mergeCell ref="A349:B349"/>
    <mergeCell ref="A350:B350"/>
    <mergeCell ref="A351:B351"/>
    <mergeCell ref="A69:J69"/>
    <mergeCell ref="A338:E338"/>
    <mergeCell ref="G338:H338"/>
    <mergeCell ref="I338:J338"/>
    <mergeCell ref="A339:E339"/>
    <mergeCell ref="G339:H339"/>
    <mergeCell ref="A352:B352"/>
    <mergeCell ref="A353:B353"/>
    <mergeCell ref="A341:J341"/>
    <mergeCell ref="A344:B346"/>
    <mergeCell ref="C344:D345"/>
    <mergeCell ref="E344:J344"/>
    <mergeCell ref="E345:F345"/>
    <mergeCell ref="G345:H345"/>
    <mergeCell ref="I345:J345"/>
    <mergeCell ref="A347:B347"/>
    <mergeCell ref="K353:N353"/>
    <mergeCell ref="K339:M339"/>
    <mergeCell ref="K218:N218"/>
    <mergeCell ref="K210:O210"/>
    <mergeCell ref="J77:L77"/>
    <mergeCell ref="J83:L83"/>
    <mergeCell ref="J88:L88"/>
    <mergeCell ref="J95:L95"/>
    <mergeCell ref="A262:J262"/>
    <mergeCell ref="A265:G265"/>
  </mergeCells>
  <printOptions/>
  <pageMargins left="0.45" right="0.4" top="0.31" bottom="0.32" header="0.3" footer="0.3"/>
  <pageSetup horizontalDpi="600" verticalDpi="600" orientation="portrait" paperSize="9" r:id="rId1"/>
  <ignoredErrors>
    <ignoredError sqref="H33 A34:H34 A36:J36 B35:H35 A40:J40 B39:H39 A46:H46 H43 B44:J44 J35 A38:H38 A37:H37 A42:H42 A41:H41 A45:H45 H47:H55" numberStoredAsText="1"/>
    <ignoredError sqref="I35 I32" unlockedFormula="1"/>
    <ignoredError sqref="I181 I197" formulaRange="1"/>
    <ignoredError sqref="I237:I238 I243" formula="1"/>
    <ignoredError sqref="H280:H294 H29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58">
      <selection activeCell="I25" sqref="I25"/>
    </sheetView>
  </sheetViews>
  <sheetFormatPr defaultColWidth="9.140625" defaultRowHeight="15"/>
  <cols>
    <col min="3" max="3" width="5.7109375" style="0" customWidth="1"/>
    <col min="4" max="4" width="7.421875" style="0" customWidth="1"/>
    <col min="6" max="6" width="6.00390625" style="0" customWidth="1"/>
    <col min="7" max="7" width="5.28125" style="0" customWidth="1"/>
    <col min="8" max="9" width="8.140625" style="0" customWidth="1"/>
    <col min="10" max="10" width="8.7109375" style="3" customWidth="1"/>
    <col min="11" max="11" width="8.7109375" style="0" customWidth="1"/>
    <col min="12" max="12" width="8.7109375" style="3" customWidth="1"/>
  </cols>
  <sheetData>
    <row r="1" spans="1:12" ht="15.75">
      <c r="A1" s="530" t="s">
        <v>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/>
    </row>
    <row r="2" spans="1:12" ht="15.75">
      <c r="A2" s="537" t="s">
        <v>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/>
    </row>
    <row r="3" spans="1:12" ht="18.75" customHeight="1">
      <c r="A3" s="530" t="str">
        <f>Отчет!A4</f>
        <v>БУЗ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/>
    </row>
    <row r="4" spans="1:12" ht="15.75">
      <c r="A4" s="259"/>
      <c r="B4" s="259"/>
      <c r="C4" s="260"/>
      <c r="E4" s="261" t="s">
        <v>2</v>
      </c>
      <c r="F4" s="257">
        <f>Отчет!E3</f>
        <v>2020</v>
      </c>
      <c r="G4" s="262" t="s">
        <v>3</v>
      </c>
      <c r="H4" s="259"/>
      <c r="I4" s="259"/>
      <c r="J4" s="259"/>
      <c r="K4" s="259"/>
      <c r="L4" s="259"/>
    </row>
    <row r="5" spans="1:12" ht="15.75">
      <c r="A5" s="2"/>
      <c r="B5" s="2"/>
      <c r="C5" s="260"/>
      <c r="D5" s="261"/>
      <c r="E5" s="257"/>
      <c r="F5" s="262"/>
      <c r="G5" s="66"/>
      <c r="H5" s="2"/>
      <c r="I5" s="2"/>
      <c r="J5" s="2"/>
      <c r="K5" s="2"/>
      <c r="L5" s="2"/>
    </row>
    <row r="6" spans="1:12" ht="15.75">
      <c r="A6" s="263" t="s">
        <v>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ht="83.25" customHeight="1">
      <c r="A7" s="539" t="s">
        <v>8</v>
      </c>
      <c r="B7" s="540"/>
      <c r="C7" s="541"/>
      <c r="D7" s="234" t="s">
        <v>9</v>
      </c>
      <c r="E7" s="531" t="s">
        <v>10</v>
      </c>
      <c r="F7" s="532"/>
      <c r="G7" s="533"/>
      <c r="H7" s="13" t="s">
        <v>11</v>
      </c>
      <c r="I7" s="13" t="s">
        <v>12</v>
      </c>
      <c r="J7" s="13" t="s">
        <v>750</v>
      </c>
      <c r="K7" s="13" t="s">
        <v>744</v>
      </c>
      <c r="L7" s="13" t="s">
        <v>747</v>
      </c>
    </row>
    <row r="8" spans="1:12" ht="15">
      <c r="A8" s="446">
        <v>1</v>
      </c>
      <c r="B8" s="447"/>
      <c r="C8" s="448"/>
      <c r="D8" s="236">
        <v>2</v>
      </c>
      <c r="E8" s="534">
        <v>3</v>
      </c>
      <c r="F8" s="535"/>
      <c r="G8" s="536"/>
      <c r="H8" s="237">
        <v>4</v>
      </c>
      <c r="I8" s="237">
        <v>5</v>
      </c>
      <c r="J8" s="302">
        <v>6</v>
      </c>
      <c r="K8" s="237">
        <v>7</v>
      </c>
      <c r="L8" s="281">
        <v>8</v>
      </c>
    </row>
    <row r="9" spans="1:12" ht="29.25" customHeight="1">
      <c r="A9" s="526" t="s">
        <v>15</v>
      </c>
      <c r="B9" s="526"/>
      <c r="C9" s="526"/>
      <c r="D9" s="279" t="s">
        <v>399</v>
      </c>
      <c r="E9" s="545"/>
      <c r="F9" s="545"/>
      <c r="G9" s="545"/>
      <c r="H9" s="6"/>
      <c r="I9" s="6"/>
      <c r="J9" s="112" t="s">
        <v>167</v>
      </c>
      <c r="K9" s="146"/>
      <c r="L9" s="283"/>
    </row>
    <row r="10" spans="1:12" ht="42" customHeight="1">
      <c r="A10" s="526" t="s">
        <v>13</v>
      </c>
      <c r="B10" s="526"/>
      <c r="C10" s="526"/>
      <c r="D10" s="14"/>
      <c r="E10" s="370"/>
      <c r="F10" s="370"/>
      <c r="G10" s="370"/>
      <c r="H10" s="6"/>
      <c r="I10" s="6"/>
      <c r="J10" s="112" t="s">
        <v>167</v>
      </c>
      <c r="K10" s="146"/>
      <c r="L10" s="283"/>
    </row>
    <row r="11" spans="1:12" ht="28.5" customHeight="1">
      <c r="A11" s="526" t="s">
        <v>29</v>
      </c>
      <c r="B11" s="526"/>
      <c r="C11" s="526"/>
      <c r="D11" s="14"/>
      <c r="E11" s="370"/>
      <c r="F11" s="370"/>
      <c r="G11" s="370"/>
      <c r="H11" s="6"/>
      <c r="I11" s="6"/>
      <c r="J11" s="112" t="s">
        <v>167</v>
      </c>
      <c r="K11" s="146"/>
      <c r="L11" s="283"/>
    </row>
    <row r="12" spans="1:12" ht="27.75" customHeight="1">
      <c r="A12" s="526" t="s">
        <v>28</v>
      </c>
      <c r="B12" s="526"/>
      <c r="C12" s="526"/>
      <c r="D12" s="14"/>
      <c r="E12" s="370"/>
      <c r="F12" s="370"/>
      <c r="G12" s="370"/>
      <c r="H12" s="6"/>
      <c r="I12" s="6"/>
      <c r="J12" s="112" t="s">
        <v>167</v>
      </c>
      <c r="K12" s="146"/>
      <c r="L12" s="283"/>
    </row>
    <row r="13" spans="1:12" ht="15">
      <c r="A13" s="526" t="s">
        <v>27</v>
      </c>
      <c r="B13" s="526"/>
      <c r="C13" s="526"/>
      <c r="D13" s="14"/>
      <c r="E13" s="370"/>
      <c r="F13" s="370"/>
      <c r="G13" s="370"/>
      <c r="H13" s="6"/>
      <c r="I13" s="6"/>
      <c r="J13" s="112" t="s">
        <v>167</v>
      </c>
      <c r="K13" s="146"/>
      <c r="L13" s="283"/>
    </row>
    <row r="14" spans="1:12" ht="27" customHeight="1">
      <c r="A14" s="526" t="s">
        <v>30</v>
      </c>
      <c r="B14" s="526"/>
      <c r="C14" s="526"/>
      <c r="D14" s="14"/>
      <c r="E14" s="549"/>
      <c r="F14" s="549"/>
      <c r="G14" s="549"/>
      <c r="H14" s="6"/>
      <c r="I14" s="6"/>
      <c r="J14" s="112" t="s">
        <v>167</v>
      </c>
      <c r="K14" s="146"/>
      <c r="L14" s="283"/>
    </row>
    <row r="15" spans="1:12" ht="42" customHeight="1">
      <c r="A15" s="526" t="s">
        <v>32</v>
      </c>
      <c r="B15" s="526"/>
      <c r="C15" s="526"/>
      <c r="D15" s="14"/>
      <c r="E15" s="370"/>
      <c r="F15" s="370"/>
      <c r="G15" s="370"/>
      <c r="H15" s="6"/>
      <c r="I15" s="6"/>
      <c r="J15" s="304"/>
      <c r="K15" s="112" t="s">
        <v>167</v>
      </c>
      <c r="L15" s="112" t="s">
        <v>167</v>
      </c>
    </row>
    <row r="16" spans="1:12" ht="43.5" customHeight="1">
      <c r="A16" s="526" t="s">
        <v>31</v>
      </c>
      <c r="B16" s="526"/>
      <c r="C16" s="526"/>
      <c r="D16" s="14"/>
      <c r="E16" s="370"/>
      <c r="F16" s="370"/>
      <c r="G16" s="370"/>
      <c r="H16" s="6"/>
      <c r="I16" s="6"/>
      <c r="J16" s="304"/>
      <c r="K16" s="112" t="s">
        <v>167</v>
      </c>
      <c r="L16" s="112" t="s">
        <v>167</v>
      </c>
    </row>
    <row r="17" spans="1:12" ht="28.5" customHeight="1">
      <c r="A17" s="527" t="s">
        <v>33</v>
      </c>
      <c r="B17" s="528"/>
      <c r="C17" s="529"/>
      <c r="D17" s="14"/>
      <c r="E17" s="557"/>
      <c r="F17" s="558"/>
      <c r="G17" s="559"/>
      <c r="H17" s="6"/>
      <c r="I17" s="6"/>
      <c r="J17" s="304"/>
      <c r="K17" s="112" t="s">
        <v>167</v>
      </c>
      <c r="L17" s="112" t="s">
        <v>167</v>
      </c>
    </row>
    <row r="18" spans="1:12" ht="30" customHeight="1">
      <c r="A18" s="526" t="s">
        <v>25</v>
      </c>
      <c r="B18" s="526"/>
      <c r="C18" s="526"/>
      <c r="D18" s="14"/>
      <c r="E18" s="370"/>
      <c r="F18" s="370"/>
      <c r="G18" s="370"/>
      <c r="H18" s="6"/>
      <c r="I18" s="6"/>
      <c r="J18" s="112" t="s">
        <v>167</v>
      </c>
      <c r="K18" s="112" t="s">
        <v>167</v>
      </c>
      <c r="L18" s="283"/>
    </row>
    <row r="19" spans="1:12" ht="29.25" customHeight="1">
      <c r="A19" s="526" t="s">
        <v>709</v>
      </c>
      <c r="B19" s="526"/>
      <c r="C19" s="526"/>
      <c r="D19" s="15"/>
      <c r="E19" s="370"/>
      <c r="F19" s="370"/>
      <c r="G19" s="370"/>
      <c r="H19" s="6"/>
      <c r="I19" s="6"/>
      <c r="J19" s="304"/>
      <c r="K19" s="146"/>
      <c r="L19" s="283"/>
    </row>
    <row r="20" spans="1:12" ht="31.5" customHeight="1">
      <c r="A20" s="526" t="s">
        <v>34</v>
      </c>
      <c r="B20" s="526"/>
      <c r="C20" s="526"/>
      <c r="D20" s="14"/>
      <c r="E20" s="370"/>
      <c r="F20" s="370"/>
      <c r="G20" s="370"/>
      <c r="H20" s="6"/>
      <c r="I20" s="6"/>
      <c r="J20" s="304"/>
      <c r="K20" s="146"/>
      <c r="L20" s="283"/>
    </row>
    <row r="21" spans="1:12" ht="31.5" customHeight="1">
      <c r="A21" s="526" t="s">
        <v>35</v>
      </c>
      <c r="B21" s="526"/>
      <c r="C21" s="526"/>
      <c r="D21" s="14"/>
      <c r="E21" s="370"/>
      <c r="F21" s="370"/>
      <c r="G21" s="370"/>
      <c r="H21" s="6"/>
      <c r="I21" s="6"/>
      <c r="J21" s="304"/>
      <c r="K21" s="112" t="s">
        <v>167</v>
      </c>
      <c r="L21" s="112" t="s">
        <v>167</v>
      </c>
    </row>
    <row r="22" spans="1:12" ht="29.25" customHeight="1">
      <c r="A22" s="526" t="s">
        <v>24</v>
      </c>
      <c r="B22" s="526"/>
      <c r="C22" s="526"/>
      <c r="D22" s="14"/>
      <c r="E22" s="370"/>
      <c r="F22" s="370"/>
      <c r="G22" s="370"/>
      <c r="H22" s="6"/>
      <c r="I22" s="6"/>
      <c r="J22" s="304"/>
      <c r="K22" s="146"/>
      <c r="L22" s="283"/>
    </row>
    <row r="23" spans="1:12" ht="29.25" customHeight="1">
      <c r="A23" s="526" t="s">
        <v>17</v>
      </c>
      <c r="B23" s="526"/>
      <c r="C23" s="526"/>
      <c r="D23" s="14"/>
      <c r="E23" s="370"/>
      <c r="F23" s="370"/>
      <c r="G23" s="370"/>
      <c r="H23" s="6"/>
      <c r="I23" s="6"/>
      <c r="J23" s="304"/>
      <c r="K23" s="146"/>
      <c r="L23" s="283"/>
    </row>
    <row r="24" spans="1:12" ht="27.75" customHeight="1">
      <c r="A24" s="526" t="s">
        <v>20</v>
      </c>
      <c r="B24" s="526"/>
      <c r="C24" s="526"/>
      <c r="D24" s="14"/>
      <c r="E24" s="370"/>
      <c r="F24" s="370"/>
      <c r="G24" s="370"/>
      <c r="H24" s="6"/>
      <c r="I24" s="6"/>
      <c r="J24" s="304"/>
      <c r="K24" s="146"/>
      <c r="L24" s="283"/>
    </row>
    <row r="25" spans="1:12" ht="28.5" customHeight="1">
      <c r="A25" s="526" t="s">
        <v>18</v>
      </c>
      <c r="B25" s="526"/>
      <c r="C25" s="526"/>
      <c r="D25" s="14"/>
      <c r="E25" s="370"/>
      <c r="F25" s="370"/>
      <c r="G25" s="370"/>
      <c r="H25" s="6"/>
      <c r="I25" s="6"/>
      <c r="J25" s="304"/>
      <c r="K25" s="146"/>
      <c r="L25" s="283"/>
    </row>
    <row r="26" spans="1:12" s="3" customFormat="1" ht="45.75" customHeight="1">
      <c r="A26" s="550" t="s">
        <v>16</v>
      </c>
      <c r="B26" s="551"/>
      <c r="C26" s="552"/>
      <c r="D26" s="240"/>
      <c r="E26" s="542"/>
      <c r="F26" s="543"/>
      <c r="G26" s="544"/>
      <c r="H26" s="239"/>
      <c r="I26" s="239"/>
      <c r="J26" s="304"/>
      <c r="K26" s="239"/>
      <c r="L26" s="283"/>
    </row>
    <row r="27" spans="1:12" ht="42" customHeight="1">
      <c r="A27" s="526" t="s">
        <v>21</v>
      </c>
      <c r="B27" s="526"/>
      <c r="C27" s="526"/>
      <c r="D27" s="14"/>
      <c r="E27" s="370"/>
      <c r="F27" s="370"/>
      <c r="G27" s="370"/>
      <c r="H27" s="6"/>
      <c r="I27" s="6"/>
      <c r="J27" s="304"/>
      <c r="K27" s="146"/>
      <c r="L27" s="283"/>
    </row>
    <row r="28" spans="1:12" s="3" customFormat="1" ht="43.5" customHeight="1">
      <c r="A28" s="526" t="s">
        <v>586</v>
      </c>
      <c r="B28" s="526"/>
      <c r="C28" s="526"/>
      <c r="D28" s="240"/>
      <c r="E28" s="370"/>
      <c r="F28" s="370"/>
      <c r="G28" s="370"/>
      <c r="H28" s="239"/>
      <c r="I28" s="239"/>
      <c r="J28" s="308" t="s">
        <v>167</v>
      </c>
      <c r="K28" s="239"/>
      <c r="L28" s="283"/>
    </row>
    <row r="29" spans="1:12" ht="58.5" customHeight="1">
      <c r="A29" s="526" t="s">
        <v>577</v>
      </c>
      <c r="B29" s="526"/>
      <c r="C29" s="526"/>
      <c r="D29" s="14"/>
      <c r="E29" s="370"/>
      <c r="F29" s="370"/>
      <c r="G29" s="370"/>
      <c r="H29" s="6"/>
      <c r="I29" s="6"/>
      <c r="J29" s="304"/>
      <c r="K29" s="146"/>
      <c r="L29" s="112" t="s">
        <v>167</v>
      </c>
    </row>
    <row r="30" spans="1:12" ht="30" customHeight="1">
      <c r="A30" s="526" t="s">
        <v>22</v>
      </c>
      <c r="B30" s="526"/>
      <c r="C30" s="526"/>
      <c r="D30" s="14"/>
      <c r="E30" s="370"/>
      <c r="F30" s="370"/>
      <c r="G30" s="370"/>
      <c r="H30" s="6"/>
      <c r="I30" s="6"/>
      <c r="J30" s="304"/>
      <c r="K30" s="146"/>
      <c r="L30" s="283"/>
    </row>
    <row r="31" spans="1:12" ht="31.5" customHeight="1">
      <c r="A31" s="526" t="s">
        <v>23</v>
      </c>
      <c r="B31" s="526"/>
      <c r="C31" s="526"/>
      <c r="D31" s="14"/>
      <c r="E31" s="370"/>
      <c r="F31" s="370"/>
      <c r="G31" s="370"/>
      <c r="H31" s="6"/>
      <c r="I31" s="6"/>
      <c r="J31" s="304"/>
      <c r="K31" s="146"/>
      <c r="L31" s="283"/>
    </row>
    <row r="32" spans="1:12" ht="30.75" customHeight="1">
      <c r="A32" s="526" t="s">
        <v>762</v>
      </c>
      <c r="B32" s="526"/>
      <c r="C32" s="526"/>
      <c r="D32" s="14"/>
      <c r="E32" s="370"/>
      <c r="F32" s="370"/>
      <c r="G32" s="370"/>
      <c r="H32" s="6"/>
      <c r="I32" s="6"/>
      <c r="J32" s="304"/>
      <c r="K32" s="146"/>
      <c r="L32" s="283"/>
    </row>
    <row r="33" spans="1:12" ht="27.75" customHeight="1">
      <c r="A33" s="526" t="s">
        <v>581</v>
      </c>
      <c r="B33" s="526"/>
      <c r="C33" s="526"/>
      <c r="D33" s="240"/>
      <c r="E33" s="549"/>
      <c r="F33" s="549"/>
      <c r="G33" s="549"/>
      <c r="H33" s="239"/>
      <c r="I33" s="239"/>
      <c r="J33" s="304"/>
      <c r="K33" s="239"/>
      <c r="L33" s="283"/>
    </row>
    <row r="34" spans="1:12" ht="30" customHeight="1">
      <c r="A34" s="526" t="s">
        <v>26</v>
      </c>
      <c r="B34" s="526"/>
      <c r="C34" s="526"/>
      <c r="D34" s="14"/>
      <c r="E34" s="549"/>
      <c r="F34" s="549"/>
      <c r="G34" s="549"/>
      <c r="H34" s="6"/>
      <c r="I34" s="6"/>
      <c r="J34" s="304"/>
      <c r="K34" s="146"/>
      <c r="L34" s="283"/>
    </row>
    <row r="35" spans="1:12" ht="27.75" customHeight="1">
      <c r="A35" s="526" t="s">
        <v>14</v>
      </c>
      <c r="B35" s="526"/>
      <c r="C35" s="526"/>
      <c r="D35" s="240"/>
      <c r="E35" s="549"/>
      <c r="F35" s="549"/>
      <c r="G35" s="549"/>
      <c r="H35" s="239"/>
      <c r="I35" s="239"/>
      <c r="J35" s="304"/>
      <c r="K35" s="239"/>
      <c r="L35" s="283"/>
    </row>
    <row r="36" spans="1:12" s="3" customFormat="1" ht="45" customHeight="1">
      <c r="A36" s="526" t="s">
        <v>578</v>
      </c>
      <c r="B36" s="526"/>
      <c r="C36" s="526"/>
      <c r="D36" s="240"/>
      <c r="E36" s="549"/>
      <c r="F36" s="549"/>
      <c r="G36" s="549"/>
      <c r="H36" s="239"/>
      <c r="I36" s="239"/>
      <c r="J36" s="304"/>
      <c r="K36" s="112" t="s">
        <v>167</v>
      </c>
      <c r="L36" s="112" t="s">
        <v>167</v>
      </c>
    </row>
    <row r="37" spans="1:12" s="3" customFormat="1" ht="45" customHeight="1">
      <c r="A37" s="526" t="s">
        <v>677</v>
      </c>
      <c r="B37" s="526"/>
      <c r="C37" s="526"/>
      <c r="D37" s="240"/>
      <c r="E37" s="549"/>
      <c r="F37" s="549"/>
      <c r="G37" s="549"/>
      <c r="H37" s="239"/>
      <c r="I37" s="239"/>
      <c r="J37" s="304"/>
      <c r="K37" s="112" t="s">
        <v>167</v>
      </c>
      <c r="L37" s="112" t="s">
        <v>167</v>
      </c>
    </row>
    <row r="38" spans="1:12" s="3" customFormat="1" ht="42" customHeight="1">
      <c r="A38" s="526" t="s">
        <v>579</v>
      </c>
      <c r="B38" s="526"/>
      <c r="C38" s="526"/>
      <c r="D38" s="240"/>
      <c r="E38" s="549"/>
      <c r="F38" s="549"/>
      <c r="G38" s="549"/>
      <c r="H38" s="239"/>
      <c r="I38" s="239"/>
      <c r="J38" s="304"/>
      <c r="K38" s="112" t="s">
        <v>167</v>
      </c>
      <c r="L38" s="112" t="s">
        <v>167</v>
      </c>
    </row>
    <row r="39" spans="1:12" ht="29.25" customHeight="1">
      <c r="A39" s="526" t="s">
        <v>580</v>
      </c>
      <c r="B39" s="526"/>
      <c r="C39" s="526"/>
      <c r="D39" s="14"/>
      <c r="E39" s="549"/>
      <c r="F39" s="549"/>
      <c r="G39" s="549"/>
      <c r="H39" s="6"/>
      <c r="I39" s="6"/>
      <c r="J39" s="304"/>
      <c r="K39" s="112" t="s">
        <v>167</v>
      </c>
      <c r="L39" s="112" t="s">
        <v>167</v>
      </c>
    </row>
    <row r="40" spans="1:12" ht="31.5" customHeight="1">
      <c r="A40" s="526" t="s">
        <v>36</v>
      </c>
      <c r="B40" s="526"/>
      <c r="C40" s="526"/>
      <c r="D40" s="14"/>
      <c r="E40" s="549"/>
      <c r="F40" s="549"/>
      <c r="G40" s="549"/>
      <c r="H40" s="6"/>
      <c r="I40" s="6"/>
      <c r="J40" s="304"/>
      <c r="K40" s="112" t="s">
        <v>167</v>
      </c>
      <c r="L40" s="112" t="s">
        <v>167</v>
      </c>
    </row>
    <row r="41" spans="1:12" ht="27" customHeight="1">
      <c r="A41" s="526" t="s">
        <v>37</v>
      </c>
      <c r="B41" s="526"/>
      <c r="C41" s="526"/>
      <c r="D41" s="14"/>
      <c r="E41" s="549"/>
      <c r="F41" s="549"/>
      <c r="G41" s="549"/>
      <c r="H41" s="6"/>
      <c r="I41" s="6"/>
      <c r="J41" s="304"/>
      <c r="K41" s="112" t="s">
        <v>167</v>
      </c>
      <c r="L41" s="112" t="s">
        <v>167</v>
      </c>
    </row>
    <row r="42" spans="1:12" ht="29.25" customHeight="1">
      <c r="A42" s="526" t="s">
        <v>38</v>
      </c>
      <c r="B42" s="526"/>
      <c r="C42" s="526"/>
      <c r="D42" s="14"/>
      <c r="E42" s="564"/>
      <c r="F42" s="565"/>
      <c r="G42" s="566"/>
      <c r="H42" s="6"/>
      <c r="I42" s="6"/>
      <c r="J42" s="304"/>
      <c r="K42" s="112" t="s">
        <v>167</v>
      </c>
      <c r="L42" s="112" t="s">
        <v>167</v>
      </c>
    </row>
    <row r="43" spans="1:12" ht="27.75" customHeight="1">
      <c r="A43" s="526" t="s">
        <v>710</v>
      </c>
      <c r="B43" s="526"/>
      <c r="C43" s="526"/>
      <c r="D43" s="14"/>
      <c r="E43" s="370"/>
      <c r="F43" s="370"/>
      <c r="G43" s="370"/>
      <c r="H43" s="6"/>
      <c r="I43" s="6"/>
      <c r="J43" s="112" t="s">
        <v>167</v>
      </c>
      <c r="K43" s="146"/>
      <c r="L43" s="283"/>
    </row>
    <row r="44" spans="1:12" ht="28.5" customHeight="1">
      <c r="A44" s="526" t="s">
        <v>39</v>
      </c>
      <c r="B44" s="526"/>
      <c r="C44" s="526"/>
      <c r="D44" s="14"/>
      <c r="E44" s="549"/>
      <c r="F44" s="549"/>
      <c r="G44" s="549"/>
      <c r="H44" s="6"/>
      <c r="I44" s="6"/>
      <c r="J44" s="112" t="s">
        <v>167</v>
      </c>
      <c r="K44" s="146"/>
      <c r="L44" s="283"/>
    </row>
    <row r="45" spans="1:12" ht="54" customHeight="1">
      <c r="A45" s="526" t="s">
        <v>711</v>
      </c>
      <c r="B45" s="526"/>
      <c r="C45" s="526"/>
      <c r="D45" s="14"/>
      <c r="E45" s="549"/>
      <c r="F45" s="549"/>
      <c r="G45" s="549"/>
      <c r="H45" s="6"/>
      <c r="I45" s="6"/>
      <c r="J45" s="304"/>
      <c r="K45" s="146"/>
      <c r="L45" s="283"/>
    </row>
    <row r="46" spans="1:12" ht="43.5" customHeight="1">
      <c r="A46" s="526" t="s">
        <v>42</v>
      </c>
      <c r="B46" s="526"/>
      <c r="C46" s="526"/>
      <c r="D46" s="14"/>
      <c r="E46" s="563"/>
      <c r="F46" s="563"/>
      <c r="G46" s="563"/>
      <c r="H46" s="6"/>
      <c r="I46" s="6"/>
      <c r="J46" s="112" t="s">
        <v>167</v>
      </c>
      <c r="K46" s="146"/>
      <c r="L46" s="283"/>
    </row>
    <row r="47" spans="1:12" ht="27" customHeight="1">
      <c r="A47" s="526" t="s">
        <v>40</v>
      </c>
      <c r="B47" s="526"/>
      <c r="C47" s="526"/>
      <c r="D47" s="14"/>
      <c r="E47" s="370"/>
      <c r="F47" s="370"/>
      <c r="G47" s="370"/>
      <c r="H47" s="6"/>
      <c r="I47" s="6"/>
      <c r="J47" s="112" t="s">
        <v>167</v>
      </c>
      <c r="K47" s="146"/>
      <c r="L47" s="283"/>
    </row>
    <row r="48" spans="1:12" ht="42" customHeight="1">
      <c r="A48" s="526" t="s">
        <v>712</v>
      </c>
      <c r="B48" s="526"/>
      <c r="C48" s="526"/>
      <c r="D48" s="15"/>
      <c r="E48" s="370"/>
      <c r="F48" s="370"/>
      <c r="G48" s="370"/>
      <c r="H48" s="6"/>
      <c r="I48" s="6"/>
      <c r="J48" s="112" t="s">
        <v>167</v>
      </c>
      <c r="K48" s="146"/>
      <c r="L48" s="112" t="s">
        <v>167</v>
      </c>
    </row>
    <row r="49" spans="1:12" s="3" customFormat="1" ht="30.75" customHeight="1">
      <c r="A49" s="526" t="s">
        <v>582</v>
      </c>
      <c r="B49" s="526"/>
      <c r="C49" s="526"/>
      <c r="D49" s="240"/>
      <c r="E49" s="549"/>
      <c r="F49" s="549"/>
      <c r="G49" s="549"/>
      <c r="H49" s="239"/>
      <c r="I49" s="239"/>
      <c r="J49" s="112" t="s">
        <v>167</v>
      </c>
      <c r="K49" s="239"/>
      <c r="L49" s="283"/>
    </row>
    <row r="50" spans="1:12" s="3" customFormat="1" ht="29.25" customHeight="1">
      <c r="A50" s="526" t="s">
        <v>583</v>
      </c>
      <c r="B50" s="526"/>
      <c r="C50" s="526"/>
      <c r="D50" s="240"/>
      <c r="E50" s="549"/>
      <c r="F50" s="563"/>
      <c r="G50" s="563"/>
      <c r="H50" s="239"/>
      <c r="I50" s="239"/>
      <c r="J50" s="112" t="s">
        <v>167</v>
      </c>
      <c r="K50" s="239"/>
      <c r="L50" s="283"/>
    </row>
    <row r="51" spans="1:12" s="3" customFormat="1" ht="30.75" customHeight="1">
      <c r="A51" s="526" t="s">
        <v>584</v>
      </c>
      <c r="B51" s="526"/>
      <c r="C51" s="526"/>
      <c r="D51" s="240"/>
      <c r="E51" s="549"/>
      <c r="F51" s="549"/>
      <c r="G51" s="549"/>
      <c r="H51" s="239"/>
      <c r="I51" s="239"/>
      <c r="J51" s="112" t="s">
        <v>167</v>
      </c>
      <c r="K51" s="239"/>
      <c r="L51" s="283"/>
    </row>
    <row r="52" spans="1:12" s="3" customFormat="1" ht="60.75" customHeight="1">
      <c r="A52" s="526" t="s">
        <v>585</v>
      </c>
      <c r="B52" s="526"/>
      <c r="C52" s="526"/>
      <c r="D52" s="240"/>
      <c r="E52" s="549"/>
      <c r="F52" s="549"/>
      <c r="G52" s="549"/>
      <c r="H52" s="239"/>
      <c r="I52" s="239"/>
      <c r="J52" s="112" t="s">
        <v>167</v>
      </c>
      <c r="K52" s="239"/>
      <c r="L52" s="283"/>
    </row>
    <row r="53" spans="1:12" s="3" customFormat="1" ht="30.75" customHeight="1">
      <c r="A53" s="526" t="s">
        <v>19</v>
      </c>
      <c r="B53" s="526"/>
      <c r="C53" s="526"/>
      <c r="D53" s="240"/>
      <c r="E53" s="549"/>
      <c r="F53" s="549"/>
      <c r="G53" s="549"/>
      <c r="H53" s="239"/>
      <c r="I53" s="239"/>
      <c r="J53" s="304"/>
      <c r="K53" s="239"/>
      <c r="L53" s="283"/>
    </row>
    <row r="54" spans="1:12" ht="30.75" customHeight="1">
      <c r="A54" s="526" t="s">
        <v>43</v>
      </c>
      <c r="B54" s="526"/>
      <c r="C54" s="526"/>
      <c r="D54" s="14"/>
      <c r="E54" s="549"/>
      <c r="F54" s="549"/>
      <c r="G54" s="549"/>
      <c r="H54" s="6"/>
      <c r="I54" s="6"/>
      <c r="J54" s="112" t="s">
        <v>167</v>
      </c>
      <c r="K54" s="146"/>
      <c r="L54" s="112" t="s">
        <v>167</v>
      </c>
    </row>
    <row r="55" spans="1:12" ht="30.75" customHeight="1">
      <c r="A55" s="526" t="s">
        <v>45</v>
      </c>
      <c r="B55" s="526"/>
      <c r="C55" s="526"/>
      <c r="D55" s="14"/>
      <c r="E55" s="549"/>
      <c r="F55" s="549"/>
      <c r="G55" s="549"/>
      <c r="H55" s="6"/>
      <c r="I55" s="6"/>
      <c r="J55" s="112" t="s">
        <v>167</v>
      </c>
      <c r="K55" s="146"/>
      <c r="L55" s="283"/>
    </row>
    <row r="56" spans="1:12" ht="29.25" customHeight="1">
      <c r="A56" s="526" t="s">
        <v>44</v>
      </c>
      <c r="B56" s="526"/>
      <c r="C56" s="526"/>
      <c r="D56" s="14"/>
      <c r="E56" s="549"/>
      <c r="F56" s="563"/>
      <c r="G56" s="563"/>
      <c r="H56" s="6"/>
      <c r="I56" s="6"/>
      <c r="J56" s="112" t="s">
        <v>167</v>
      </c>
      <c r="K56" s="112" t="s">
        <v>167</v>
      </c>
      <c r="L56" s="283"/>
    </row>
    <row r="57" spans="1:12" ht="15">
      <c r="A57" s="560"/>
      <c r="B57" s="561"/>
      <c r="C57" s="562"/>
      <c r="D57" s="14"/>
      <c r="E57" s="557"/>
      <c r="F57" s="558"/>
      <c r="G57" s="559"/>
      <c r="H57" s="6"/>
      <c r="I57" s="6"/>
      <c r="J57" s="304"/>
      <c r="K57" s="146"/>
      <c r="L57" s="283"/>
    </row>
    <row r="58" spans="1:12" ht="15">
      <c r="A58" s="560"/>
      <c r="B58" s="561"/>
      <c r="C58" s="562"/>
      <c r="D58" s="14"/>
      <c r="E58" s="557"/>
      <c r="F58" s="558"/>
      <c r="G58" s="559"/>
      <c r="H58" s="6"/>
      <c r="I58" s="6"/>
      <c r="J58" s="304"/>
      <c r="K58" s="146"/>
      <c r="L58" s="283"/>
    </row>
    <row r="59" spans="1:12" ht="15">
      <c r="A59" s="546"/>
      <c r="B59" s="546"/>
      <c r="C59" s="546"/>
      <c r="D59" s="14"/>
      <c r="E59" s="547"/>
      <c r="F59" s="547"/>
      <c r="G59" s="547"/>
      <c r="H59" s="6"/>
      <c r="I59" s="6"/>
      <c r="J59" s="304"/>
      <c r="K59" s="146"/>
      <c r="L59" s="283"/>
    </row>
    <row r="60" spans="1:12" ht="15">
      <c r="A60" s="555"/>
      <c r="B60" s="555"/>
      <c r="C60" s="555"/>
      <c r="D60" s="14"/>
      <c r="E60" s="547"/>
      <c r="F60" s="547"/>
      <c r="G60" s="547"/>
      <c r="H60" s="6"/>
      <c r="I60" s="6"/>
      <c r="J60" s="304"/>
      <c r="K60" s="146"/>
      <c r="L60" s="283"/>
    </row>
    <row r="61" spans="1:12" ht="15">
      <c r="A61" s="555"/>
      <c r="B61" s="556"/>
      <c r="C61" s="556"/>
      <c r="D61" s="14"/>
      <c r="E61" s="547"/>
      <c r="F61" s="547"/>
      <c r="G61" s="547"/>
      <c r="H61" s="6"/>
      <c r="I61" s="6"/>
      <c r="J61" s="304"/>
      <c r="K61" s="146"/>
      <c r="L61" s="283"/>
    </row>
    <row r="62" spans="1:12" ht="15">
      <c r="A62" s="554" t="s">
        <v>46</v>
      </c>
      <c r="B62" s="554"/>
      <c r="C62" s="554"/>
      <c r="D62" s="238">
        <f>SUM(D9:D61)</f>
        <v>0</v>
      </c>
      <c r="E62" s="553"/>
      <c r="F62" s="553"/>
      <c r="G62" s="553"/>
      <c r="H62" s="238">
        <f>SUM(H9:H61)</f>
        <v>0</v>
      </c>
      <c r="I62" s="238">
        <f>SUM(I9:I61)</f>
        <v>0</v>
      </c>
      <c r="J62" s="303">
        <f>SUM(J9:J61)</f>
        <v>0</v>
      </c>
      <c r="K62" s="238">
        <f>SUM(K9:K61)</f>
        <v>0</v>
      </c>
      <c r="L62" s="282">
        <f>SUM(L9:L61)</f>
        <v>0</v>
      </c>
    </row>
    <row r="63" spans="1:12" ht="15">
      <c r="A63" s="241"/>
      <c r="B63" s="241"/>
      <c r="C63" s="241"/>
      <c r="D63" s="4"/>
      <c r="E63" s="5"/>
      <c r="F63" s="5"/>
      <c r="G63" s="5"/>
      <c r="H63" s="4"/>
      <c r="I63" s="4"/>
      <c r="J63" s="4"/>
      <c r="K63" s="4"/>
      <c r="L63" s="4"/>
    </row>
    <row r="64" spans="1:12" ht="36" customHeight="1">
      <c r="A64" s="548" t="s">
        <v>713</v>
      </c>
      <c r="B64" s="548"/>
      <c r="C64" s="548"/>
      <c r="D64" s="548"/>
      <c r="E64" s="548"/>
      <c r="F64" s="548"/>
      <c r="G64" s="548"/>
      <c r="H64" s="548"/>
      <c r="I64" s="548"/>
      <c r="J64" s="548"/>
      <c r="K64" s="548"/>
      <c r="L64"/>
    </row>
    <row r="65" spans="1:12" s="3" customFormat="1" ht="10.5" customHeight="1">
      <c r="A65" s="241"/>
      <c r="B65" s="241"/>
      <c r="C65" s="241"/>
      <c r="D65" s="241"/>
      <c r="E65" s="241"/>
      <c r="F65" s="241"/>
      <c r="G65" s="241"/>
      <c r="H65" s="241"/>
      <c r="I65" s="241"/>
      <c r="J65" s="305"/>
      <c r="K65" s="241"/>
      <c r="L65" s="286"/>
    </row>
    <row r="66" spans="1:12" ht="24" customHeight="1">
      <c r="A66" s="328"/>
      <c r="B66" s="328"/>
      <c r="C66" s="328" t="s">
        <v>715</v>
      </c>
      <c r="D66" s="328"/>
      <c r="E66" s="573" t="s">
        <v>714</v>
      </c>
      <c r="F66" s="573"/>
      <c r="G66" s="573"/>
      <c r="H66" s="568"/>
      <c r="I66" s="328" t="s">
        <v>47</v>
      </c>
      <c r="J66" s="328"/>
      <c r="K66" s="328"/>
      <c r="L66"/>
    </row>
    <row r="67" spans="1:12" ht="41.25" customHeight="1">
      <c r="A67" s="328"/>
      <c r="B67" s="328"/>
      <c r="C67" s="328"/>
      <c r="D67" s="328"/>
      <c r="E67" s="567" t="s">
        <v>48</v>
      </c>
      <c r="F67" s="568"/>
      <c r="G67" s="567" t="s">
        <v>49</v>
      </c>
      <c r="H67" s="568"/>
      <c r="I67" s="328"/>
      <c r="J67" s="328"/>
      <c r="K67" s="328"/>
      <c r="L67"/>
    </row>
    <row r="68" spans="1:12" ht="39" customHeight="1">
      <c r="A68" s="328" t="s">
        <v>716</v>
      </c>
      <c r="B68" s="328"/>
      <c r="C68" s="572"/>
      <c r="D68" s="572"/>
      <c r="E68" s="572"/>
      <c r="F68" s="572"/>
      <c r="G68" s="571"/>
      <c r="H68" s="571"/>
      <c r="I68" s="359"/>
      <c r="J68" s="569"/>
      <c r="K68" s="570"/>
      <c r="L68"/>
    </row>
    <row r="69" spans="1:12" ht="45" customHeight="1">
      <c r="A69" s="574" t="s">
        <v>40</v>
      </c>
      <c r="B69" s="574"/>
      <c r="C69" s="575">
        <f>I47</f>
        <v>0</v>
      </c>
      <c r="D69" s="574"/>
      <c r="E69" s="576" t="s">
        <v>167</v>
      </c>
      <c r="F69" s="576"/>
      <c r="G69" s="576">
        <f>I47</f>
        <v>0</v>
      </c>
      <c r="H69" s="576"/>
      <c r="I69" s="356"/>
      <c r="J69" s="356"/>
      <c r="K69" s="356"/>
      <c r="L69" s="60"/>
    </row>
    <row r="70" spans="1:12" ht="1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15">
      <c r="A71" s="247" t="s">
        <v>50</v>
      </c>
      <c r="B71" s="233"/>
      <c r="C71" s="115"/>
      <c r="D71" s="26"/>
      <c r="E71" s="115"/>
      <c r="F71" s="115"/>
      <c r="G71" s="115"/>
      <c r="H71" s="115"/>
      <c r="I71" s="115"/>
      <c r="J71" s="71"/>
      <c r="K71" s="71"/>
      <c r="L71" s="71"/>
    </row>
    <row r="72" spans="1:12" ht="15">
      <c r="A72" s="247"/>
      <c r="B72" s="16"/>
      <c r="C72" s="17"/>
      <c r="D72" s="17"/>
      <c r="E72" s="17"/>
      <c r="F72" s="17"/>
      <c r="G72" s="17"/>
      <c r="H72" s="17"/>
      <c r="I72" s="17"/>
      <c r="J72" s="39"/>
      <c r="K72" s="39"/>
      <c r="L72" s="39"/>
    </row>
    <row r="73" spans="1:12" ht="15">
      <c r="A73" s="250"/>
      <c r="B73" s="248"/>
      <c r="C73" s="115"/>
      <c r="D73" s="115"/>
      <c r="E73" s="115"/>
      <c r="F73" s="115"/>
      <c r="G73" s="115"/>
      <c r="H73" s="115"/>
      <c r="I73" s="115"/>
      <c r="J73" s="71"/>
      <c r="K73" s="71"/>
      <c r="L73" s="71"/>
    </row>
    <row r="74" spans="1:12" ht="15">
      <c r="A74" s="247" t="s">
        <v>551</v>
      </c>
      <c r="B74" s="250"/>
      <c r="C74" s="250"/>
      <c r="D74" s="233"/>
      <c r="E74" s="233"/>
      <c r="F74" s="233"/>
      <c r="G74" s="233"/>
      <c r="H74" s="233"/>
      <c r="I74" s="233"/>
      <c r="J74" s="247"/>
      <c r="K74" s="247"/>
      <c r="L74" s="247"/>
    </row>
    <row r="75" spans="1:12" ht="15">
      <c r="A75" s="247" t="s">
        <v>552</v>
      </c>
      <c r="B75" s="247"/>
      <c r="C75" s="247"/>
      <c r="D75" s="16"/>
      <c r="E75" s="16"/>
      <c r="F75" s="16"/>
      <c r="G75" s="16"/>
      <c r="H75" s="16"/>
      <c r="I75" s="16"/>
      <c r="J75" s="247"/>
      <c r="K75" s="247"/>
      <c r="L75" s="247"/>
    </row>
    <row r="76" spans="1:12" s="3" customFormat="1" ht="15">
      <c r="A76" s="247"/>
      <c r="B76" s="247"/>
      <c r="C76" s="247"/>
      <c r="D76" s="16"/>
      <c r="E76" s="16"/>
      <c r="F76" s="16"/>
      <c r="G76" s="16"/>
      <c r="H76" s="16"/>
      <c r="I76" s="16"/>
      <c r="J76" s="247"/>
      <c r="K76" s="247"/>
      <c r="L76" s="247"/>
    </row>
    <row r="77" spans="1:12" ht="1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1:20" ht="15">
      <c r="A78" s="39" t="s">
        <v>53</v>
      </c>
      <c r="B78" s="233"/>
      <c r="C78" s="115"/>
      <c r="D78" s="115"/>
      <c r="E78" s="26"/>
      <c r="F78" s="115"/>
      <c r="G78" s="115"/>
      <c r="H78" s="115"/>
      <c r="I78" s="115"/>
      <c r="J78" s="250"/>
      <c r="K78" s="250"/>
      <c r="L78" s="250"/>
      <c r="M78" s="280"/>
      <c r="N78" s="280"/>
      <c r="O78" s="280"/>
      <c r="P78" s="280"/>
      <c r="Q78" s="280"/>
      <c r="R78" s="280"/>
      <c r="S78" s="280"/>
      <c r="T78" s="280"/>
    </row>
    <row r="79" spans="1:12" ht="0.75" customHeight="1">
      <c r="A79" s="71"/>
      <c r="B79" s="248"/>
      <c r="C79" s="115"/>
      <c r="D79" s="115"/>
      <c r="E79" s="115"/>
      <c r="F79" s="115"/>
      <c r="G79" s="115"/>
      <c r="H79" s="115"/>
      <c r="I79" s="115"/>
      <c r="J79" s="251"/>
      <c r="K79" s="251"/>
      <c r="L79" s="251"/>
    </row>
    <row r="80" spans="1:12" ht="1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15">
      <c r="A81" s="71"/>
      <c r="B81" s="71"/>
      <c r="C81" s="71"/>
      <c r="D81" s="71"/>
      <c r="E81" s="71"/>
      <c r="F81" s="71"/>
      <c r="G81" s="252" t="s">
        <v>54</v>
      </c>
      <c r="H81" s="252" t="s">
        <v>683</v>
      </c>
      <c r="I81" s="253" t="s">
        <v>56</v>
      </c>
      <c r="J81" s="251"/>
      <c r="K81" s="251"/>
      <c r="L81" s="251"/>
    </row>
  </sheetData>
  <sheetProtection password="D692" sheet="1" formatCells="0" formatColumns="0" formatRows="0"/>
  <mergeCells count="132">
    <mergeCell ref="E66:H66"/>
    <mergeCell ref="C66:D67"/>
    <mergeCell ref="A69:B69"/>
    <mergeCell ref="C69:D69"/>
    <mergeCell ref="E69:F69"/>
    <mergeCell ref="G69:H69"/>
    <mergeCell ref="I69:K69"/>
    <mergeCell ref="A66:B67"/>
    <mergeCell ref="A68:B68"/>
    <mergeCell ref="E67:F67"/>
    <mergeCell ref="I68:K68"/>
    <mergeCell ref="G68:H68"/>
    <mergeCell ref="E68:F68"/>
    <mergeCell ref="C68:D68"/>
    <mergeCell ref="I66:K67"/>
    <mergeCell ref="G67:H67"/>
    <mergeCell ref="A52:C52"/>
    <mergeCell ref="E52:G52"/>
    <mergeCell ref="A53:C53"/>
    <mergeCell ref="E53:G53"/>
    <mergeCell ref="A58:C58"/>
    <mergeCell ref="A56:C56"/>
    <mergeCell ref="E54:G54"/>
    <mergeCell ref="A55:C55"/>
    <mergeCell ref="A49:C49"/>
    <mergeCell ref="E49:G49"/>
    <mergeCell ref="A50:C50"/>
    <mergeCell ref="E50:G50"/>
    <mergeCell ref="A35:C35"/>
    <mergeCell ref="A30:C30"/>
    <mergeCell ref="A40:C40"/>
    <mergeCell ref="E41:G41"/>
    <mergeCell ref="E39:G39"/>
    <mergeCell ref="E33:G33"/>
    <mergeCell ref="A51:C51"/>
    <mergeCell ref="E51:G51"/>
    <mergeCell ref="A37:C37"/>
    <mergeCell ref="E37:G37"/>
    <mergeCell ref="A38:C38"/>
    <mergeCell ref="E38:G38"/>
    <mergeCell ref="A41:C41"/>
    <mergeCell ref="A39:C39"/>
    <mergeCell ref="E45:G45"/>
    <mergeCell ref="E46:G46"/>
    <mergeCell ref="E42:G42"/>
    <mergeCell ref="E40:G40"/>
    <mergeCell ref="E25:G25"/>
    <mergeCell ref="E36:G36"/>
    <mergeCell ref="E28:G28"/>
    <mergeCell ref="E48:G48"/>
    <mergeCell ref="E32:G32"/>
    <mergeCell ref="E34:G34"/>
    <mergeCell ref="E30:G30"/>
    <mergeCell ref="E31:G31"/>
    <mergeCell ref="A48:C48"/>
    <mergeCell ref="A57:C57"/>
    <mergeCell ref="E57:G57"/>
    <mergeCell ref="E61:G61"/>
    <mergeCell ref="E55:G55"/>
    <mergeCell ref="E56:G56"/>
    <mergeCell ref="A60:C60"/>
    <mergeCell ref="E60:G60"/>
    <mergeCell ref="A54:C54"/>
    <mergeCell ref="E58:G58"/>
    <mergeCell ref="E62:G62"/>
    <mergeCell ref="A62:C62"/>
    <mergeCell ref="A61:C61"/>
    <mergeCell ref="E43:G43"/>
    <mergeCell ref="E20:G20"/>
    <mergeCell ref="E17:G17"/>
    <mergeCell ref="E44:G44"/>
    <mergeCell ref="E47:G47"/>
    <mergeCell ref="A45:C45"/>
    <mergeCell ref="A46:C46"/>
    <mergeCell ref="E35:G35"/>
    <mergeCell ref="A27:C27"/>
    <mergeCell ref="E14:G14"/>
    <mergeCell ref="E15:G15"/>
    <mergeCell ref="A20:C20"/>
    <mergeCell ref="A21:C21"/>
    <mergeCell ref="A26:C26"/>
    <mergeCell ref="A23:C23"/>
    <mergeCell ref="A25:C25"/>
    <mergeCell ref="A59:C59"/>
    <mergeCell ref="E59:G59"/>
    <mergeCell ref="A64:K64"/>
    <mergeCell ref="A15:C15"/>
    <mergeCell ref="A19:C19"/>
    <mergeCell ref="E29:G29"/>
    <mergeCell ref="A28:C28"/>
    <mergeCell ref="A29:C29"/>
    <mergeCell ref="A42:C42"/>
    <mergeCell ref="A43:C43"/>
    <mergeCell ref="E9:G9"/>
    <mergeCell ref="A14:C14"/>
    <mergeCell ref="E23:G23"/>
    <mergeCell ref="E12:G12"/>
    <mergeCell ref="A24:C24"/>
    <mergeCell ref="E19:G19"/>
    <mergeCell ref="E11:G11"/>
    <mergeCell ref="A10:C10"/>
    <mergeCell ref="E10:G10"/>
    <mergeCell ref="E16:G16"/>
    <mergeCell ref="A2:K2"/>
    <mergeCell ref="A32:C32"/>
    <mergeCell ref="A3:K3"/>
    <mergeCell ref="A7:C7"/>
    <mergeCell ref="A8:C8"/>
    <mergeCell ref="E26:G26"/>
    <mergeCell ref="E18:G18"/>
    <mergeCell ref="E22:G22"/>
    <mergeCell ref="E24:G24"/>
    <mergeCell ref="A9:C9"/>
    <mergeCell ref="A1:K1"/>
    <mergeCell ref="A12:C12"/>
    <mergeCell ref="A11:C11"/>
    <mergeCell ref="E27:G27"/>
    <mergeCell ref="E13:G13"/>
    <mergeCell ref="E21:G21"/>
    <mergeCell ref="A22:C22"/>
    <mergeCell ref="A16:C16"/>
    <mergeCell ref="E7:G7"/>
    <mergeCell ref="E8:G8"/>
    <mergeCell ref="A44:C44"/>
    <mergeCell ref="A47:C47"/>
    <mergeCell ref="A34:C34"/>
    <mergeCell ref="A13:C13"/>
    <mergeCell ref="A18:C18"/>
    <mergeCell ref="A33:C33"/>
    <mergeCell ref="A17:C17"/>
    <mergeCell ref="A31:C31"/>
    <mergeCell ref="A36:C36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1"/>
  <ignoredErrors>
    <ignoredError sqref="D62 K62:L62 H62:I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33" sqref="A33:G33"/>
    </sheetView>
  </sheetViews>
  <sheetFormatPr defaultColWidth="9.140625" defaultRowHeight="15"/>
  <cols>
    <col min="7" max="7" width="5.7109375" style="0" customWidth="1"/>
    <col min="8" max="8" width="8.28125" style="0" customWidth="1"/>
    <col min="9" max="9" width="6.421875" style="0" customWidth="1"/>
    <col min="10" max="10" width="6.7109375" style="0" customWidth="1"/>
  </cols>
  <sheetData>
    <row r="1" spans="1:10" ht="15">
      <c r="A1" s="626" t="s">
        <v>745</v>
      </c>
      <c r="B1" s="626"/>
      <c r="C1" s="626"/>
      <c r="D1" s="626"/>
      <c r="E1" s="594" t="s">
        <v>0</v>
      </c>
      <c r="F1" s="594"/>
      <c r="G1" s="594"/>
      <c r="H1" s="594"/>
      <c r="I1" s="594"/>
      <c r="J1" s="594"/>
    </row>
    <row r="2" spans="1:10" ht="39" customHeight="1">
      <c r="A2" s="603" t="s">
        <v>1</v>
      </c>
      <c r="B2" s="603"/>
      <c r="C2" s="603"/>
      <c r="D2" s="603"/>
      <c r="E2" s="603"/>
      <c r="F2" s="603"/>
      <c r="G2" s="603"/>
      <c r="H2" s="603"/>
      <c r="I2" s="603"/>
      <c r="J2" s="603"/>
    </row>
    <row r="3" spans="1:10" ht="15.75">
      <c r="A3" s="2"/>
      <c r="B3" s="2"/>
      <c r="C3" s="2"/>
      <c r="D3" s="235" t="s">
        <v>2</v>
      </c>
      <c r="E3" s="258">
        <f>Отчет!E3</f>
        <v>2020</v>
      </c>
      <c r="F3" s="235" t="s">
        <v>3</v>
      </c>
      <c r="G3" s="2"/>
      <c r="H3" s="2"/>
      <c r="I3" s="2"/>
      <c r="J3" s="2"/>
    </row>
    <row r="4" spans="1:10" ht="15.75">
      <c r="A4" s="530" t="str">
        <f>Отчет!A4</f>
        <v>БУЗ</v>
      </c>
      <c r="B4" s="611"/>
      <c r="C4" s="611"/>
      <c r="D4" s="611"/>
      <c r="E4" s="611"/>
      <c r="F4" s="611"/>
      <c r="G4" s="611"/>
      <c r="H4" s="611"/>
      <c r="I4" s="611"/>
      <c r="J4" s="611"/>
    </row>
    <row r="5" spans="1:10" ht="31.5">
      <c r="A5" s="619" t="s">
        <v>142</v>
      </c>
      <c r="B5" s="620"/>
      <c r="C5" s="620"/>
      <c r="D5" s="620"/>
      <c r="E5" s="620"/>
      <c r="F5" s="620"/>
      <c r="G5" s="601"/>
      <c r="H5" s="312" t="s">
        <v>587</v>
      </c>
      <c r="I5" s="612" t="s">
        <v>4</v>
      </c>
      <c r="J5" s="613"/>
    </row>
    <row r="6" spans="1:10" ht="15">
      <c r="A6" s="597">
        <v>1</v>
      </c>
      <c r="B6" s="598"/>
      <c r="C6" s="598"/>
      <c r="D6" s="598"/>
      <c r="E6" s="598"/>
      <c r="F6" s="598"/>
      <c r="G6" s="599"/>
      <c r="H6" s="1">
        <v>2</v>
      </c>
      <c r="I6" s="595">
        <v>3</v>
      </c>
      <c r="J6" s="596"/>
    </row>
    <row r="7" spans="1:10" ht="24" customHeight="1">
      <c r="A7" s="625" t="s">
        <v>554</v>
      </c>
      <c r="B7" s="622"/>
      <c r="C7" s="622"/>
      <c r="D7" s="622"/>
      <c r="E7" s="622"/>
      <c r="F7" s="622"/>
      <c r="G7" s="623"/>
      <c r="H7" s="1">
        <v>1</v>
      </c>
      <c r="I7" s="600">
        <f>Отчет!I260</f>
        <v>0</v>
      </c>
      <c r="J7" s="601"/>
    </row>
    <row r="8" spans="1:10" ht="32.25" customHeight="1">
      <c r="A8" s="588" t="s">
        <v>553</v>
      </c>
      <c r="B8" s="593"/>
      <c r="C8" s="593"/>
      <c r="D8" s="593"/>
      <c r="E8" s="593"/>
      <c r="F8" s="593"/>
      <c r="G8" s="593"/>
      <c r="H8" s="1">
        <v>2</v>
      </c>
      <c r="I8" s="589">
        <f>Отчет!J153</f>
        <v>0</v>
      </c>
      <c r="J8" s="590"/>
    </row>
    <row r="9" spans="1:10" ht="15.75">
      <c r="A9" s="588" t="s">
        <v>555</v>
      </c>
      <c r="B9" s="452"/>
      <c r="C9" s="452"/>
      <c r="D9" s="452"/>
      <c r="E9" s="452"/>
      <c r="F9" s="452"/>
      <c r="G9" s="452"/>
      <c r="H9" s="1">
        <v>3</v>
      </c>
      <c r="I9" s="589">
        <f>'Школы здоровья'!I62</f>
        <v>0</v>
      </c>
      <c r="J9" s="590"/>
    </row>
    <row r="10" spans="1:10" ht="15.75">
      <c r="A10" s="624" t="s">
        <v>556</v>
      </c>
      <c r="B10" s="452"/>
      <c r="C10" s="452"/>
      <c r="D10" s="452"/>
      <c r="E10" s="452"/>
      <c r="F10" s="452"/>
      <c r="G10" s="452"/>
      <c r="H10" s="1">
        <v>4</v>
      </c>
      <c r="I10" s="589">
        <f>SUM('Школы здоровья'!I36,'Школы здоровья'!I37)</f>
        <v>0</v>
      </c>
      <c r="J10" s="590"/>
    </row>
    <row r="11" spans="1:10" ht="30.75" customHeight="1">
      <c r="A11" s="621"/>
      <c r="B11" s="622" t="s">
        <v>557</v>
      </c>
      <c r="C11" s="622"/>
      <c r="D11" s="622"/>
      <c r="E11" s="622"/>
      <c r="F11" s="622"/>
      <c r="G11" s="623"/>
      <c r="H11" s="256">
        <v>5</v>
      </c>
      <c r="I11" s="589">
        <f>'Школы здоровья'!I10</f>
        <v>0</v>
      </c>
      <c r="J11" s="590"/>
    </row>
    <row r="12" spans="1:10" ht="15" customHeight="1">
      <c r="A12" s="315"/>
      <c r="B12" s="591" t="s">
        <v>558</v>
      </c>
      <c r="C12" s="591"/>
      <c r="D12" s="591"/>
      <c r="E12" s="591"/>
      <c r="F12" s="591"/>
      <c r="G12" s="592"/>
      <c r="H12" s="256">
        <v>6</v>
      </c>
      <c r="I12" s="589">
        <f>'Школы здоровья'!I35</f>
        <v>0</v>
      </c>
      <c r="J12" s="590"/>
    </row>
    <row r="13" spans="1:10" ht="15" customHeight="1">
      <c r="A13" s="315"/>
      <c r="B13" s="591" t="s">
        <v>563</v>
      </c>
      <c r="C13" s="591"/>
      <c r="D13" s="591"/>
      <c r="E13" s="591"/>
      <c r="F13" s="591"/>
      <c r="G13" s="592"/>
      <c r="H13" s="256">
        <v>7</v>
      </c>
      <c r="I13" s="589">
        <f>'Школы здоровья'!I9</f>
        <v>0</v>
      </c>
      <c r="J13" s="590"/>
    </row>
    <row r="14" spans="1:10" ht="30.75" customHeight="1">
      <c r="A14" s="315"/>
      <c r="B14" s="591" t="s">
        <v>559</v>
      </c>
      <c r="C14" s="591"/>
      <c r="D14" s="591"/>
      <c r="E14" s="591"/>
      <c r="F14" s="591"/>
      <c r="G14" s="592"/>
      <c r="H14" s="256">
        <v>8</v>
      </c>
      <c r="I14" s="589">
        <f>'Школы здоровья'!I26</f>
        <v>0</v>
      </c>
      <c r="J14" s="590"/>
    </row>
    <row r="15" spans="1:10" ht="15" customHeight="1">
      <c r="A15" s="315"/>
      <c r="B15" s="591" t="s">
        <v>560</v>
      </c>
      <c r="C15" s="591"/>
      <c r="D15" s="591"/>
      <c r="E15" s="591"/>
      <c r="F15" s="591"/>
      <c r="G15" s="592"/>
      <c r="H15" s="256">
        <v>9</v>
      </c>
      <c r="I15" s="589">
        <f>'Школы здоровья'!I23</f>
        <v>0</v>
      </c>
      <c r="J15" s="590"/>
    </row>
    <row r="16" spans="1:10" ht="15" customHeight="1">
      <c r="A16" s="315"/>
      <c r="B16" s="591" t="s">
        <v>562</v>
      </c>
      <c r="C16" s="591"/>
      <c r="D16" s="591"/>
      <c r="E16" s="591"/>
      <c r="F16" s="591"/>
      <c r="G16" s="592"/>
      <c r="H16" s="256">
        <v>10</v>
      </c>
      <c r="I16" s="589">
        <f>'Школы здоровья'!I25</f>
        <v>0</v>
      </c>
      <c r="J16" s="590"/>
    </row>
    <row r="17" spans="1:10" s="3" customFormat="1" ht="15" customHeight="1">
      <c r="A17" s="315"/>
      <c r="B17" s="591" t="s">
        <v>561</v>
      </c>
      <c r="C17" s="591"/>
      <c r="D17" s="591"/>
      <c r="E17" s="591"/>
      <c r="F17" s="591"/>
      <c r="G17" s="592"/>
      <c r="H17" s="256">
        <v>11</v>
      </c>
      <c r="I17" s="600">
        <f>'Школы здоровья'!I53</f>
        <v>0</v>
      </c>
      <c r="J17" s="602"/>
    </row>
    <row r="18" spans="1:10" s="3" customFormat="1" ht="33" customHeight="1">
      <c r="A18" s="315"/>
      <c r="B18" s="591" t="s">
        <v>565</v>
      </c>
      <c r="C18" s="591"/>
      <c r="D18" s="591"/>
      <c r="E18" s="591"/>
      <c r="F18" s="591"/>
      <c r="G18" s="592"/>
      <c r="H18" s="256">
        <v>12</v>
      </c>
      <c r="I18" s="600">
        <f>'Школы здоровья'!I12</f>
        <v>0</v>
      </c>
      <c r="J18" s="602"/>
    </row>
    <row r="19" spans="1:10" ht="15" customHeight="1">
      <c r="A19" s="315"/>
      <c r="B19" s="591" t="s">
        <v>564</v>
      </c>
      <c r="C19" s="591"/>
      <c r="D19" s="591"/>
      <c r="E19" s="591"/>
      <c r="F19" s="591"/>
      <c r="G19" s="592"/>
      <c r="H19" s="256">
        <v>13</v>
      </c>
      <c r="I19" s="630">
        <f>'Школы здоровья'!I14</f>
        <v>0</v>
      </c>
      <c r="J19" s="631"/>
    </row>
    <row r="20" spans="1:10" ht="15" customHeight="1">
      <c r="A20" s="315"/>
      <c r="B20" s="591" t="s">
        <v>566</v>
      </c>
      <c r="C20" s="591"/>
      <c r="D20" s="591"/>
      <c r="E20" s="591"/>
      <c r="F20" s="591"/>
      <c r="G20" s="592"/>
      <c r="H20" s="256">
        <v>14</v>
      </c>
      <c r="I20" s="604">
        <f>I9-I10-I11-I12-I13-I14-I15-I16-I17-I18-I19</f>
        <v>0</v>
      </c>
      <c r="J20" s="605"/>
    </row>
    <row r="21" spans="1:10" ht="15.75">
      <c r="A21" s="608" t="s">
        <v>567</v>
      </c>
      <c r="B21" s="609"/>
      <c r="C21" s="609"/>
      <c r="D21" s="609"/>
      <c r="E21" s="609"/>
      <c r="F21" s="609"/>
      <c r="G21" s="610"/>
      <c r="H21" s="256"/>
      <c r="I21" s="606"/>
      <c r="J21" s="607"/>
    </row>
    <row r="22" spans="1:10" ht="15.75">
      <c r="A22" s="585" t="s">
        <v>568</v>
      </c>
      <c r="B22" s="586"/>
      <c r="C22" s="586"/>
      <c r="D22" s="586"/>
      <c r="E22" s="586"/>
      <c r="F22" s="586"/>
      <c r="G22" s="587"/>
      <c r="H22" s="256"/>
      <c r="I22" s="606"/>
      <c r="J22" s="607"/>
    </row>
    <row r="23" spans="1:10" ht="15.75">
      <c r="A23" s="585" t="s">
        <v>569</v>
      </c>
      <c r="B23" s="586"/>
      <c r="C23" s="586"/>
      <c r="D23" s="586"/>
      <c r="E23" s="586"/>
      <c r="F23" s="586"/>
      <c r="G23" s="587"/>
      <c r="H23" s="256"/>
      <c r="I23" s="606"/>
      <c r="J23" s="607"/>
    </row>
    <row r="24" spans="1:12" ht="15.75">
      <c r="A24" s="585" t="s">
        <v>570</v>
      </c>
      <c r="B24" s="586"/>
      <c r="C24" s="586"/>
      <c r="D24" s="586"/>
      <c r="E24" s="586"/>
      <c r="F24" s="586"/>
      <c r="G24" s="587"/>
      <c r="H24" s="256"/>
      <c r="I24" s="606"/>
      <c r="J24" s="607"/>
      <c r="L24" s="3"/>
    </row>
    <row r="25" spans="1:10" ht="15.75">
      <c r="A25" s="585" t="s">
        <v>571</v>
      </c>
      <c r="B25" s="586"/>
      <c r="C25" s="586"/>
      <c r="D25" s="586"/>
      <c r="E25" s="586"/>
      <c r="F25" s="586"/>
      <c r="G25" s="587"/>
      <c r="H25" s="256"/>
      <c r="I25" s="606"/>
      <c r="J25" s="607"/>
    </row>
    <row r="26" spans="1:10" ht="15.75">
      <c r="A26" s="585" t="s">
        <v>572</v>
      </c>
      <c r="B26" s="586"/>
      <c r="C26" s="586"/>
      <c r="D26" s="586"/>
      <c r="E26" s="586"/>
      <c r="F26" s="586"/>
      <c r="G26" s="587"/>
      <c r="H26" s="256"/>
      <c r="I26" s="606"/>
      <c r="J26" s="618"/>
    </row>
    <row r="27" spans="1:10" s="3" customFormat="1" ht="15.75">
      <c r="A27" s="585" t="s">
        <v>573</v>
      </c>
      <c r="B27" s="586"/>
      <c r="C27" s="586"/>
      <c r="D27" s="586"/>
      <c r="E27" s="586"/>
      <c r="F27" s="586"/>
      <c r="G27" s="587"/>
      <c r="H27" s="264"/>
      <c r="I27" s="606"/>
      <c r="J27" s="618"/>
    </row>
    <row r="28" spans="1:10" ht="15.75">
      <c r="A28" s="627" t="s">
        <v>574</v>
      </c>
      <c r="B28" s="628"/>
      <c r="C28" s="628"/>
      <c r="D28" s="628"/>
      <c r="E28" s="628"/>
      <c r="F28" s="628"/>
      <c r="G28" s="629"/>
      <c r="H28" s="256"/>
      <c r="I28" s="616"/>
      <c r="J28" s="617"/>
    </row>
    <row r="29" spans="1:10" ht="15.75">
      <c r="A29" s="614" t="s">
        <v>575</v>
      </c>
      <c r="B29" s="615"/>
      <c r="C29" s="615"/>
      <c r="D29" s="615"/>
      <c r="E29" s="615"/>
      <c r="F29" s="615"/>
      <c r="G29" s="615"/>
      <c r="H29" s="256">
        <v>15</v>
      </c>
      <c r="I29" s="632">
        <f>Отчет!I297</f>
        <v>0</v>
      </c>
      <c r="J29" s="633"/>
    </row>
    <row r="30" spans="1:10" ht="15.75">
      <c r="A30" s="634" t="s">
        <v>576</v>
      </c>
      <c r="B30" s="379"/>
      <c r="C30" s="379"/>
      <c r="D30" s="379"/>
      <c r="E30" s="379"/>
      <c r="F30" s="379"/>
      <c r="G30" s="379"/>
      <c r="H30" s="256">
        <v>16</v>
      </c>
      <c r="I30" s="589">
        <f>Отчет!J297</f>
        <v>0</v>
      </c>
      <c r="J30" s="590"/>
    </row>
    <row r="31" spans="1:10" ht="30.75" customHeight="1">
      <c r="A31" s="579" t="s">
        <v>752</v>
      </c>
      <c r="B31" s="580"/>
      <c r="C31" s="580"/>
      <c r="D31" s="580"/>
      <c r="E31" s="580"/>
      <c r="F31" s="580"/>
      <c r="G31" s="581"/>
      <c r="H31" s="256">
        <v>17</v>
      </c>
      <c r="I31" s="577"/>
      <c r="J31" s="577"/>
    </row>
    <row r="32" spans="1:10" ht="32.25" customHeight="1">
      <c r="A32" s="582" t="s">
        <v>741</v>
      </c>
      <c r="B32" s="583"/>
      <c r="C32" s="583"/>
      <c r="D32" s="583"/>
      <c r="E32" s="583"/>
      <c r="F32" s="583"/>
      <c r="G32" s="584"/>
      <c r="H32" s="256">
        <v>18</v>
      </c>
      <c r="I32" s="577"/>
      <c r="J32" s="577"/>
    </row>
    <row r="33" spans="1:10" ht="33" customHeight="1">
      <c r="A33" s="579" t="s">
        <v>743</v>
      </c>
      <c r="B33" s="580"/>
      <c r="C33" s="580"/>
      <c r="D33" s="580"/>
      <c r="E33" s="580"/>
      <c r="F33" s="580"/>
      <c r="G33" s="581"/>
      <c r="H33" s="256">
        <v>19</v>
      </c>
      <c r="I33" s="578"/>
      <c r="J33" s="577"/>
    </row>
    <row r="34" spans="1:10" ht="15.75">
      <c r="A34" s="582" t="s">
        <v>742</v>
      </c>
      <c r="B34" s="583"/>
      <c r="C34" s="583"/>
      <c r="D34" s="583"/>
      <c r="E34" s="583"/>
      <c r="F34" s="583"/>
      <c r="G34" s="584"/>
      <c r="H34" s="264">
        <v>20</v>
      </c>
      <c r="I34" s="578"/>
      <c r="J34" s="577"/>
    </row>
    <row r="36" spans="1:10" ht="15.75">
      <c r="A36" s="288" t="s">
        <v>687</v>
      </c>
      <c r="G36" s="289" t="s">
        <v>54</v>
      </c>
      <c r="H36" s="289" t="s">
        <v>55</v>
      </c>
      <c r="I36" s="290" t="s">
        <v>56</v>
      </c>
      <c r="J36" s="259"/>
    </row>
  </sheetData>
  <sheetProtection password="D692" sheet="1"/>
  <mergeCells count="65">
    <mergeCell ref="A1:D1"/>
    <mergeCell ref="I30:J30"/>
    <mergeCell ref="A28:G28"/>
    <mergeCell ref="I15:J15"/>
    <mergeCell ref="I16:J16"/>
    <mergeCell ref="I19:J19"/>
    <mergeCell ref="B20:G20"/>
    <mergeCell ref="I29:J29"/>
    <mergeCell ref="A30:G30"/>
    <mergeCell ref="I22:J22"/>
    <mergeCell ref="A5:G5"/>
    <mergeCell ref="A11:A20"/>
    <mergeCell ref="A22:G22"/>
    <mergeCell ref="B11:G11"/>
    <mergeCell ref="B12:G12"/>
    <mergeCell ref="A10:G10"/>
    <mergeCell ref="A7:G7"/>
    <mergeCell ref="A29:G29"/>
    <mergeCell ref="I28:J28"/>
    <mergeCell ref="I26:J26"/>
    <mergeCell ref="A27:G27"/>
    <mergeCell ref="I27:J27"/>
    <mergeCell ref="I17:J17"/>
    <mergeCell ref="B19:G19"/>
    <mergeCell ref="I23:J23"/>
    <mergeCell ref="I24:J24"/>
    <mergeCell ref="I25:J25"/>
    <mergeCell ref="A26:G26"/>
    <mergeCell ref="A25:G25"/>
    <mergeCell ref="A2:J2"/>
    <mergeCell ref="I20:J20"/>
    <mergeCell ref="I21:J21"/>
    <mergeCell ref="A21:G21"/>
    <mergeCell ref="A4:J4"/>
    <mergeCell ref="I5:J5"/>
    <mergeCell ref="I11:J11"/>
    <mergeCell ref="I12:J12"/>
    <mergeCell ref="I13:J13"/>
    <mergeCell ref="B18:G18"/>
    <mergeCell ref="A8:G8"/>
    <mergeCell ref="E1:J1"/>
    <mergeCell ref="B13:G13"/>
    <mergeCell ref="I6:J6"/>
    <mergeCell ref="B17:G17"/>
    <mergeCell ref="A6:G6"/>
    <mergeCell ref="I7:J7"/>
    <mergeCell ref="I18:J18"/>
    <mergeCell ref="A24:G24"/>
    <mergeCell ref="A9:G9"/>
    <mergeCell ref="A23:G23"/>
    <mergeCell ref="I8:J8"/>
    <mergeCell ref="I9:J9"/>
    <mergeCell ref="I10:J10"/>
    <mergeCell ref="I14:J14"/>
    <mergeCell ref="B14:G14"/>
    <mergeCell ref="B15:G15"/>
    <mergeCell ref="B16:G16"/>
    <mergeCell ref="I31:J31"/>
    <mergeCell ref="I32:J32"/>
    <mergeCell ref="I33:J33"/>
    <mergeCell ref="I34:J34"/>
    <mergeCell ref="A31:G31"/>
    <mergeCell ref="A32:G32"/>
    <mergeCell ref="A33:G33"/>
    <mergeCell ref="A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112"/>
  <sheetViews>
    <sheetView zoomScale="90" zoomScaleNormal="90" zoomScalePageLayoutView="0" workbookViewId="0" topLeftCell="A48">
      <selection activeCell="AL105" sqref="AL105"/>
    </sheetView>
  </sheetViews>
  <sheetFormatPr defaultColWidth="9.140625" defaultRowHeight="15"/>
  <cols>
    <col min="1" max="1" width="9.140625" style="168" customWidth="1"/>
    <col min="2" max="2" width="15.7109375" style="168" customWidth="1"/>
    <col min="3" max="4" width="5.57421875" style="168" customWidth="1"/>
    <col min="5" max="5" width="10.57421875" style="168" customWidth="1"/>
    <col min="6" max="6" width="7.140625" style="168" customWidth="1"/>
    <col min="7" max="7" width="7.57421875" style="168" customWidth="1"/>
    <col min="8" max="8" width="7.00390625" style="168" customWidth="1"/>
    <col min="9" max="9" width="5.57421875" style="168" customWidth="1"/>
    <col min="10" max="10" width="7.28125" style="168" customWidth="1"/>
    <col min="11" max="11" width="7.00390625" style="168" customWidth="1"/>
    <col min="12" max="14" width="6.140625" style="168" bestFit="1" customWidth="1"/>
    <col min="15" max="15" width="6.7109375" style="168" customWidth="1"/>
    <col min="16" max="19" width="6.140625" style="168" bestFit="1" customWidth="1"/>
    <col min="20" max="20" width="6.28125" style="168" customWidth="1"/>
    <col min="21" max="21" width="3.7109375" style="168" bestFit="1" customWidth="1"/>
    <col min="22" max="22" width="4.421875" style="168" customWidth="1"/>
    <col min="23" max="23" width="6.140625" style="168" bestFit="1" customWidth="1"/>
    <col min="24" max="24" width="4.8515625" style="168" bestFit="1" customWidth="1"/>
    <col min="25" max="41" width="5.57421875" style="168" customWidth="1"/>
    <col min="42" max="42" width="3.7109375" style="168" bestFit="1" customWidth="1"/>
    <col min="43" max="43" width="4.8515625" style="168" bestFit="1" customWidth="1"/>
    <col min="44" max="44" width="5.28125" style="168" customWidth="1"/>
    <col min="45" max="45" width="5.57421875" style="168" customWidth="1"/>
    <col min="46" max="46" width="3.7109375" style="168" bestFit="1" customWidth="1"/>
    <col min="47" max="47" width="6.140625" style="168" customWidth="1"/>
    <col min="48" max="48" width="6.140625" style="168" bestFit="1" customWidth="1"/>
    <col min="49" max="50" width="3.7109375" style="168" bestFit="1" customWidth="1"/>
    <col min="51" max="51" width="6.140625" style="168" bestFit="1" customWidth="1"/>
    <col min="52" max="52" width="7.8515625" style="168" customWidth="1"/>
    <col min="53" max="53" width="7.57421875" style="168" bestFit="1" customWidth="1"/>
    <col min="54" max="54" width="3.7109375" style="168" bestFit="1" customWidth="1"/>
    <col min="55" max="55" width="9.421875" style="168" customWidth="1"/>
    <col min="56" max="56" width="8.140625" style="168" bestFit="1" customWidth="1"/>
    <col min="57" max="58" width="3.7109375" style="168" bestFit="1" customWidth="1"/>
    <col min="59" max="59" width="8.7109375" style="168" bestFit="1" customWidth="1"/>
    <col min="60" max="60" width="4.8515625" style="168" bestFit="1" customWidth="1"/>
    <col min="61" max="62" width="3.7109375" style="168" bestFit="1" customWidth="1"/>
    <col min="63" max="64" width="4.8515625" style="168" bestFit="1" customWidth="1"/>
    <col min="65" max="66" width="3.7109375" style="168" bestFit="1" customWidth="1"/>
    <col min="67" max="67" width="8.57421875" style="168" customWidth="1"/>
    <col min="68" max="68" width="4.8515625" style="168" bestFit="1" customWidth="1"/>
    <col min="69" max="69" width="5.57421875" style="168" customWidth="1"/>
    <col min="70" max="70" width="3.7109375" style="168" bestFit="1" customWidth="1"/>
    <col min="71" max="71" width="4.28125" style="168" customWidth="1"/>
    <col min="72" max="104" width="3.7109375" style="168" bestFit="1" customWidth="1"/>
    <col min="105" max="16384" width="9.140625" style="168" customWidth="1"/>
  </cols>
  <sheetData>
    <row r="1" spans="1:98" ht="15">
      <c r="A1" s="164"/>
      <c r="B1" s="169" t="s">
        <v>332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</row>
    <row r="2" spans="1:98" ht="15">
      <c r="A2" s="164"/>
      <c r="B2" s="170" t="s">
        <v>57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</row>
    <row r="3" spans="1:98" ht="15">
      <c r="A3" s="164"/>
      <c r="B3" s="171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</row>
    <row r="4" spans="1:98" ht="15">
      <c r="A4" s="164"/>
      <c r="B4" s="172" t="s">
        <v>333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</row>
    <row r="5" spans="1:97" ht="96" customHeight="1">
      <c r="A5" s="173"/>
      <c r="B5" s="174" t="s">
        <v>59</v>
      </c>
      <c r="C5" s="265" t="s">
        <v>60</v>
      </c>
      <c r="D5" s="265" t="s">
        <v>334</v>
      </c>
      <c r="E5" s="265" t="s">
        <v>62</v>
      </c>
      <c r="F5" s="265" t="s">
        <v>63</v>
      </c>
      <c r="G5" s="265" t="s">
        <v>335</v>
      </c>
      <c r="H5" s="265" t="s">
        <v>336</v>
      </c>
      <c r="I5" s="265" t="s">
        <v>588</v>
      </c>
      <c r="J5" s="265" t="s">
        <v>337</v>
      </c>
      <c r="K5" s="265" t="s">
        <v>338</v>
      </c>
      <c r="L5" s="294" t="s">
        <v>725</v>
      </c>
      <c r="M5" s="294" t="s">
        <v>726</v>
      </c>
      <c r="N5" s="265" t="s">
        <v>339</v>
      </c>
      <c r="O5" s="265" t="s">
        <v>340</v>
      </c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</row>
    <row r="6" spans="1:97" ht="67.5" customHeight="1">
      <c r="A6" s="175"/>
      <c r="B6" s="176">
        <f>Отчет!E8</f>
        <v>0</v>
      </c>
      <c r="C6" s="176">
        <f>Отчет!E9</f>
        <v>0</v>
      </c>
      <c r="D6" s="176">
        <f>Отчет!E10</f>
        <v>0</v>
      </c>
      <c r="E6" s="176" t="str">
        <f>Отчет!E11</f>
        <v> </v>
      </c>
      <c r="F6" s="176">
        <f>Отчет!E12</f>
        <v>0</v>
      </c>
      <c r="G6" s="176">
        <f>Отчет!E13</f>
        <v>0</v>
      </c>
      <c r="H6" s="176">
        <f>Отчет!E18</f>
        <v>0</v>
      </c>
      <c r="I6" s="176">
        <f>Отчет!E19</f>
        <v>0</v>
      </c>
      <c r="J6" s="176">
        <f>Отчет!E20</f>
        <v>0</v>
      </c>
      <c r="K6" s="176">
        <f>Отчет!E23</f>
        <v>0</v>
      </c>
      <c r="L6" s="176">
        <f>Отчет!E22</f>
        <v>0</v>
      </c>
      <c r="M6" s="176">
        <f>Отчет!E21</f>
        <v>0</v>
      </c>
      <c r="N6" s="176">
        <f>Отчет!E25</f>
        <v>0</v>
      </c>
      <c r="O6" s="176">
        <f>Отчет!E24</f>
        <v>0</v>
      </c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</row>
    <row r="7" spans="1:98" ht="1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</row>
    <row r="8" spans="1:98" ht="1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</row>
    <row r="9" spans="1:98" ht="15">
      <c r="A9" s="164"/>
      <c r="B9" s="177" t="s">
        <v>493</v>
      </c>
      <c r="C9" s="177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</row>
    <row r="10" spans="1:97" ht="15">
      <c r="A10" s="164"/>
      <c r="B10" s="178" t="s">
        <v>69</v>
      </c>
      <c r="C10" s="164"/>
      <c r="D10" s="164"/>
      <c r="E10" s="164"/>
      <c r="G10" s="667" t="s">
        <v>341</v>
      </c>
      <c r="H10" s="668"/>
      <c r="I10" s="669"/>
      <c r="J10" s="667" t="s">
        <v>342</v>
      </c>
      <c r="K10" s="668"/>
      <c r="L10" s="669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</row>
    <row r="11" spans="1:99" ht="69" customHeight="1">
      <c r="A11" s="166"/>
      <c r="B11" s="174" t="s">
        <v>59</v>
      </c>
      <c r="C11" s="265" t="s">
        <v>343</v>
      </c>
      <c r="D11" s="265" t="s">
        <v>589</v>
      </c>
      <c r="E11" s="265" t="s">
        <v>344</v>
      </c>
      <c r="F11" s="265" t="s">
        <v>345</v>
      </c>
      <c r="G11" s="265" t="s">
        <v>78</v>
      </c>
      <c r="H11" s="265" t="s">
        <v>80</v>
      </c>
      <c r="I11" s="265" t="s">
        <v>346</v>
      </c>
      <c r="J11" s="265" t="s">
        <v>84</v>
      </c>
      <c r="K11" s="265" t="s">
        <v>86</v>
      </c>
      <c r="L11" s="265" t="s">
        <v>346</v>
      </c>
      <c r="M11" s="265" t="s">
        <v>347</v>
      </c>
      <c r="N11" s="265" t="s">
        <v>348</v>
      </c>
      <c r="O11" s="265" t="s">
        <v>349</v>
      </c>
      <c r="P11" s="265" t="s">
        <v>350</v>
      </c>
      <c r="Q11" s="265" t="s">
        <v>590</v>
      </c>
      <c r="R11" s="265" t="s">
        <v>591</v>
      </c>
      <c r="S11" s="265" t="s">
        <v>351</v>
      </c>
      <c r="T11" s="265" t="s">
        <v>592</v>
      </c>
      <c r="U11" s="265" t="s">
        <v>352</v>
      </c>
      <c r="V11" s="306" t="s">
        <v>739</v>
      </c>
      <c r="W11" s="265" t="s">
        <v>102</v>
      </c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</row>
    <row r="12" spans="1:99" ht="59.25" customHeight="1">
      <c r="A12" s="165"/>
      <c r="B12" s="176"/>
      <c r="C12" s="176">
        <f>Отчет!I32</f>
        <v>0</v>
      </c>
      <c r="D12" s="176">
        <f>Отчет!I33</f>
        <v>0</v>
      </c>
      <c r="E12" s="176">
        <f>Отчет!I34</f>
        <v>0</v>
      </c>
      <c r="F12" s="179">
        <f>Отчет!I35</f>
        <v>0</v>
      </c>
      <c r="G12" s="179">
        <f>Отчет!I37</f>
        <v>0</v>
      </c>
      <c r="H12" s="179">
        <f>Отчет!I38</f>
        <v>0</v>
      </c>
      <c r="I12" s="176">
        <f>Отчет!I39</f>
        <v>0</v>
      </c>
      <c r="J12" s="179">
        <f>Отчет!I41</f>
        <v>0</v>
      </c>
      <c r="K12" s="179">
        <f>Отчет!I42</f>
        <v>0</v>
      </c>
      <c r="L12" s="176">
        <f>Отчет!I43</f>
        <v>0</v>
      </c>
      <c r="M12" s="176">
        <f>Отчет!I45</f>
        <v>0</v>
      </c>
      <c r="N12" s="176">
        <f>Отчет!I46</f>
        <v>0</v>
      </c>
      <c r="O12" s="176">
        <f>Отчет!I47</f>
        <v>0</v>
      </c>
      <c r="P12" s="176">
        <f>Отчет!I48</f>
        <v>0</v>
      </c>
      <c r="Q12" s="176">
        <f>Отчет!I49</f>
        <v>0</v>
      </c>
      <c r="R12" s="176">
        <f>Отчет!I50</f>
        <v>0</v>
      </c>
      <c r="S12" s="245">
        <f>Отчет!I51</f>
        <v>0</v>
      </c>
      <c r="T12" s="245">
        <f>Отчет!I52</f>
        <v>0</v>
      </c>
      <c r="U12" s="245">
        <f>Отчет!I53</f>
        <v>0</v>
      </c>
      <c r="V12" s="307">
        <f>Отчет!I54</f>
        <v>0</v>
      </c>
      <c r="W12" s="245">
        <f>Отчет!I55</f>
        <v>0</v>
      </c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8" ht="15">
      <c r="A13" s="164"/>
      <c r="B13" s="164"/>
      <c r="C13" s="164"/>
      <c r="D13" s="164"/>
      <c r="E13" s="164"/>
      <c r="F13" s="164"/>
      <c r="G13" s="164"/>
      <c r="H13" s="164"/>
      <c r="I13" s="164"/>
      <c r="J13" s="166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</row>
    <row r="14" spans="1:98" ht="1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</row>
    <row r="15" spans="1:98" ht="15">
      <c r="A15" s="164"/>
      <c r="B15" s="180" t="s">
        <v>353</v>
      </c>
      <c r="C15" s="177"/>
      <c r="D15" s="177"/>
      <c r="E15" s="177"/>
      <c r="F15" s="164"/>
      <c r="G15" s="164"/>
      <c r="H15" s="164"/>
      <c r="I15" s="164"/>
      <c r="J15" s="164"/>
      <c r="K15" s="164"/>
      <c r="L15" s="164"/>
      <c r="M15" s="164"/>
      <c r="N15" s="164"/>
      <c r="O15" s="169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</row>
    <row r="16" spans="1:92" ht="15">
      <c r="A16" s="164"/>
      <c r="B16" s="178" t="s">
        <v>354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</row>
    <row r="17" spans="1:89" ht="81.75" customHeight="1">
      <c r="A17" s="164"/>
      <c r="B17" s="174" t="s">
        <v>59</v>
      </c>
      <c r="C17" s="265" t="s">
        <v>355</v>
      </c>
      <c r="D17" s="266" t="s">
        <v>356</v>
      </c>
      <c r="E17" s="265" t="s">
        <v>357</v>
      </c>
      <c r="F17" s="265" t="s">
        <v>358</v>
      </c>
      <c r="G17" s="265" t="s">
        <v>595</v>
      </c>
      <c r="H17" s="265" t="s">
        <v>356</v>
      </c>
      <c r="I17" s="265" t="s">
        <v>357</v>
      </c>
      <c r="J17" s="265" t="s">
        <v>358</v>
      </c>
      <c r="K17" s="265" t="s">
        <v>593</v>
      </c>
      <c r="L17" s="265" t="s">
        <v>356</v>
      </c>
      <c r="M17" s="265" t="s">
        <v>357</v>
      </c>
      <c r="N17" s="265" t="s">
        <v>358</v>
      </c>
      <c r="O17" s="265" t="s">
        <v>594</v>
      </c>
      <c r="P17" s="266" t="s">
        <v>356</v>
      </c>
      <c r="Q17" s="265" t="s">
        <v>357</v>
      </c>
      <c r="R17" s="265" t="s">
        <v>358</v>
      </c>
      <c r="S17" s="265" t="s">
        <v>486</v>
      </c>
      <c r="T17" s="265" t="s">
        <v>356</v>
      </c>
      <c r="U17" s="265" t="s">
        <v>357</v>
      </c>
      <c r="V17" s="265" t="s">
        <v>358</v>
      </c>
      <c r="W17" s="265" t="s">
        <v>122</v>
      </c>
      <c r="X17" s="265" t="s">
        <v>356</v>
      </c>
      <c r="Y17" s="265" t="s">
        <v>357</v>
      </c>
      <c r="Z17" s="265" t="s">
        <v>358</v>
      </c>
      <c r="AA17" s="266" t="s">
        <v>359</v>
      </c>
      <c r="AB17" s="266" t="s">
        <v>356</v>
      </c>
      <c r="AC17" s="265" t="s">
        <v>357</v>
      </c>
      <c r="AD17" s="265" t="s">
        <v>358</v>
      </c>
      <c r="AE17" s="267" t="s">
        <v>360</v>
      </c>
      <c r="AF17" s="266" t="s">
        <v>356</v>
      </c>
      <c r="AG17" s="265" t="s">
        <v>357</v>
      </c>
      <c r="AH17" s="265" t="s">
        <v>358</v>
      </c>
      <c r="AI17" s="266" t="s">
        <v>361</v>
      </c>
      <c r="AJ17" s="266" t="s">
        <v>356</v>
      </c>
      <c r="AK17" s="265" t="s">
        <v>357</v>
      </c>
      <c r="AL17" s="265" t="s">
        <v>358</v>
      </c>
      <c r="AM17" s="265" t="s">
        <v>362</v>
      </c>
      <c r="AN17" s="265" t="s">
        <v>356</v>
      </c>
      <c r="AO17" s="265" t="s">
        <v>357</v>
      </c>
      <c r="AP17" s="265" t="s">
        <v>358</v>
      </c>
      <c r="AQ17" s="265" t="s">
        <v>363</v>
      </c>
      <c r="AR17" s="266" t="s">
        <v>356</v>
      </c>
      <c r="AS17" s="265" t="s">
        <v>357</v>
      </c>
      <c r="AT17" s="265" t="s">
        <v>358</v>
      </c>
      <c r="AU17" s="266" t="s">
        <v>364</v>
      </c>
      <c r="AV17" s="266" t="s">
        <v>356</v>
      </c>
      <c r="AW17" s="265" t="s">
        <v>357</v>
      </c>
      <c r="AX17" s="265" t="s">
        <v>358</v>
      </c>
      <c r="AY17" s="265" t="s">
        <v>365</v>
      </c>
      <c r="AZ17" s="265" t="s">
        <v>356</v>
      </c>
      <c r="BA17" s="265" t="s">
        <v>357</v>
      </c>
      <c r="BB17" s="265" t="s">
        <v>358</v>
      </c>
      <c r="BC17" s="265" t="s">
        <v>366</v>
      </c>
      <c r="BD17" s="266" t="s">
        <v>356</v>
      </c>
      <c r="BE17" s="265" t="s">
        <v>357</v>
      </c>
      <c r="BF17" s="265" t="s">
        <v>358</v>
      </c>
      <c r="BG17" s="266" t="s">
        <v>367</v>
      </c>
      <c r="BH17" s="266" t="s">
        <v>356</v>
      </c>
      <c r="BI17" s="265" t="s">
        <v>357</v>
      </c>
      <c r="BJ17" s="265" t="s">
        <v>358</v>
      </c>
      <c r="BK17" s="265" t="s">
        <v>596</v>
      </c>
      <c r="BL17" s="266" t="s">
        <v>356</v>
      </c>
      <c r="BM17" s="265" t="s">
        <v>357</v>
      </c>
      <c r="BN17" s="265" t="s">
        <v>358</v>
      </c>
      <c r="BO17" s="294" t="s">
        <v>728</v>
      </c>
      <c r="BP17" s="295" t="s">
        <v>356</v>
      </c>
      <c r="BQ17" s="294" t="s">
        <v>357</v>
      </c>
      <c r="BR17" s="294" t="s">
        <v>358</v>
      </c>
      <c r="BS17" s="295" t="s">
        <v>727</v>
      </c>
      <c r="BT17" s="295" t="s">
        <v>356</v>
      </c>
      <c r="BU17" s="294" t="s">
        <v>357</v>
      </c>
      <c r="BV17" s="294" t="s">
        <v>358</v>
      </c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</row>
    <row r="18" spans="1:89" ht="54.75" customHeight="1">
      <c r="A18" s="181"/>
      <c r="B18" s="176"/>
      <c r="C18" s="179">
        <f>Отчет!F77</f>
        <v>0</v>
      </c>
      <c r="D18" s="179">
        <f>Отчет!G77</f>
        <v>0</v>
      </c>
      <c r="E18" s="176">
        <f>Отчет!H77</f>
        <v>0</v>
      </c>
      <c r="F18" s="176">
        <f>Отчет!I77</f>
        <v>0</v>
      </c>
      <c r="G18" s="179">
        <f>Отчет!F78</f>
        <v>0</v>
      </c>
      <c r="H18" s="179">
        <f>Отчет!G78</f>
        <v>0</v>
      </c>
      <c r="I18" s="176">
        <f>Отчет!H78</f>
        <v>0</v>
      </c>
      <c r="J18" s="176">
        <f>Отчет!I78</f>
        <v>0</v>
      </c>
      <c r="K18" s="179">
        <f>Отчет!F79</f>
        <v>0</v>
      </c>
      <c r="L18" s="179">
        <f>Отчет!G79</f>
        <v>0</v>
      </c>
      <c r="M18" s="176">
        <f>Отчет!H79</f>
        <v>0</v>
      </c>
      <c r="N18" s="176">
        <f>Отчет!I79</f>
        <v>0</v>
      </c>
      <c r="O18" s="179">
        <f>Отчет!F80</f>
        <v>0</v>
      </c>
      <c r="P18" s="179">
        <f>Отчет!G80</f>
        <v>0</v>
      </c>
      <c r="Q18" s="176">
        <f>Отчет!H80</f>
        <v>0</v>
      </c>
      <c r="R18" s="176">
        <f>Отчет!I80</f>
        <v>0</v>
      </c>
      <c r="S18" s="179">
        <f>Отчет!F81</f>
        <v>0</v>
      </c>
      <c r="T18" s="179">
        <f>Отчет!G81</f>
        <v>0</v>
      </c>
      <c r="U18" s="176">
        <f>Отчет!H81</f>
        <v>0</v>
      </c>
      <c r="V18" s="176">
        <f>Отчет!I81</f>
        <v>0</v>
      </c>
      <c r="W18" s="179">
        <f>Отчет!F82</f>
        <v>0</v>
      </c>
      <c r="X18" s="179">
        <f>Отчет!G82</f>
        <v>0</v>
      </c>
      <c r="Y18" s="176">
        <f>Отчет!H82</f>
        <v>0</v>
      </c>
      <c r="Z18" s="176">
        <f>Отчет!I82</f>
        <v>0</v>
      </c>
      <c r="AA18" s="179">
        <f>Отчет!F83</f>
        <v>0</v>
      </c>
      <c r="AB18" s="179">
        <f>Отчет!G83</f>
        <v>0</v>
      </c>
      <c r="AC18" s="176">
        <f>Отчет!H83</f>
        <v>0</v>
      </c>
      <c r="AD18" s="176">
        <f>Отчет!I83</f>
        <v>0</v>
      </c>
      <c r="AE18" s="179">
        <f>Отчет!F88</f>
        <v>0</v>
      </c>
      <c r="AF18" s="179">
        <f>Отчет!G88</f>
        <v>0</v>
      </c>
      <c r="AG18" s="176">
        <f>Отчет!H88</f>
        <v>0</v>
      </c>
      <c r="AH18" s="176">
        <f>Отчет!I88</f>
        <v>0</v>
      </c>
      <c r="AI18" s="179">
        <f>Отчет!F89</f>
        <v>0</v>
      </c>
      <c r="AJ18" s="179">
        <f>Отчет!G89</f>
        <v>0</v>
      </c>
      <c r="AK18" s="176">
        <f>Отчет!H89</f>
        <v>0</v>
      </c>
      <c r="AL18" s="176">
        <f>Отчет!I89</f>
        <v>0</v>
      </c>
      <c r="AM18" s="179">
        <f>Отчет!F90</f>
        <v>0</v>
      </c>
      <c r="AN18" s="179">
        <f>Отчет!G90</f>
        <v>0</v>
      </c>
      <c r="AO18" s="176">
        <f>Отчет!H90</f>
        <v>0</v>
      </c>
      <c r="AP18" s="176">
        <f>Отчет!I90</f>
        <v>0</v>
      </c>
      <c r="AQ18" s="179">
        <f>Отчет!F91</f>
        <v>0</v>
      </c>
      <c r="AR18" s="179">
        <f>Отчет!G91</f>
        <v>0</v>
      </c>
      <c r="AS18" s="176">
        <f>Отчет!H91</f>
        <v>0</v>
      </c>
      <c r="AT18" s="176">
        <f>Отчет!I91</f>
        <v>0</v>
      </c>
      <c r="AU18" s="179">
        <f>Отчет!F92</f>
        <v>0</v>
      </c>
      <c r="AV18" s="179">
        <f>Отчет!G92</f>
        <v>0</v>
      </c>
      <c r="AW18" s="176">
        <f>Отчет!H92</f>
        <v>0</v>
      </c>
      <c r="AX18" s="176">
        <f>Отчет!I92</f>
        <v>0</v>
      </c>
      <c r="AY18" s="179">
        <f>Отчет!F93</f>
        <v>0</v>
      </c>
      <c r="AZ18" s="179">
        <f>Отчет!G93</f>
        <v>0</v>
      </c>
      <c r="BA18" s="176">
        <f>Отчет!H93</f>
        <v>0</v>
      </c>
      <c r="BB18" s="176">
        <f>Отчет!I93</f>
        <v>0</v>
      </c>
      <c r="BC18" s="179">
        <f>Отчет!F94</f>
        <v>0</v>
      </c>
      <c r="BD18" s="179">
        <f>Отчет!G94</f>
        <v>0</v>
      </c>
      <c r="BE18" s="176">
        <f>Отчет!H94</f>
        <v>0</v>
      </c>
      <c r="BF18" s="176">
        <f>Отчет!I94</f>
        <v>0</v>
      </c>
      <c r="BG18" s="179">
        <f>Отчет!F95</f>
        <v>0</v>
      </c>
      <c r="BH18" s="179">
        <f>Отчет!G95</f>
        <v>0</v>
      </c>
      <c r="BI18" s="176">
        <f>Отчет!H95</f>
        <v>0</v>
      </c>
      <c r="BJ18" s="176">
        <f>Отчет!I95</f>
        <v>0</v>
      </c>
      <c r="BK18" s="179">
        <f>Отчет!F103</f>
        <v>0</v>
      </c>
      <c r="BL18" s="179">
        <f>Отчет!G103</f>
        <v>0</v>
      </c>
      <c r="BM18" s="176">
        <f>Отчет!H103</f>
        <v>0</v>
      </c>
      <c r="BN18" s="176">
        <f>Отчет!I103</f>
        <v>0</v>
      </c>
      <c r="BO18" s="297">
        <f>Отчет!F104</f>
        <v>0</v>
      </c>
      <c r="BP18" s="297">
        <f>Отчет!G104</f>
        <v>0</v>
      </c>
      <c r="BQ18" s="297">
        <f>Отчет!H104</f>
        <v>0</v>
      </c>
      <c r="BR18" s="297">
        <f>Отчет!I104</f>
        <v>0</v>
      </c>
      <c r="BS18" s="297">
        <f>Отчет!F84</f>
        <v>0</v>
      </c>
      <c r="BT18" s="297">
        <f>Отчет!G84</f>
        <v>0</v>
      </c>
      <c r="BU18" s="297">
        <f>Отчет!H84</f>
        <v>0</v>
      </c>
      <c r="BV18" s="297">
        <f>Отчет!I84</f>
        <v>0</v>
      </c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</row>
    <row r="19" spans="1:98" ht="45.75" customHeight="1">
      <c r="A19" s="164"/>
      <c r="B19" s="182" t="s">
        <v>487</v>
      </c>
      <c r="C19" s="177"/>
      <c r="D19" s="177"/>
      <c r="E19" s="177"/>
      <c r="F19" s="177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</row>
    <row r="20" spans="1:98" ht="15">
      <c r="A20" s="164"/>
      <c r="B20" s="182" t="s">
        <v>368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</row>
    <row r="21" spans="1:107" ht="72.75" customHeight="1">
      <c r="A21" s="164"/>
      <c r="B21" s="183" t="s">
        <v>59</v>
      </c>
      <c r="C21" s="265" t="s">
        <v>369</v>
      </c>
      <c r="D21" s="265" t="s">
        <v>370</v>
      </c>
      <c r="E21" s="265" t="s">
        <v>371</v>
      </c>
      <c r="F21" s="265" t="s">
        <v>372</v>
      </c>
      <c r="G21" s="265" t="s">
        <v>597</v>
      </c>
      <c r="H21" s="265" t="s">
        <v>598</v>
      </c>
      <c r="I21" s="265" t="s">
        <v>599</v>
      </c>
      <c r="J21" s="265" t="s">
        <v>600</v>
      </c>
      <c r="K21" s="265" t="s">
        <v>601</v>
      </c>
      <c r="L21" s="265" t="s">
        <v>602</v>
      </c>
      <c r="M21" s="265" t="s">
        <v>373</v>
      </c>
      <c r="N21" s="265" t="s">
        <v>603</v>
      </c>
      <c r="O21" s="265" t="s">
        <v>374</v>
      </c>
      <c r="P21" s="265" t="s">
        <v>375</v>
      </c>
      <c r="Q21" s="265" t="s">
        <v>604</v>
      </c>
      <c r="R21" s="265" t="s">
        <v>605</v>
      </c>
      <c r="S21" s="265" t="s">
        <v>606</v>
      </c>
      <c r="T21" s="265" t="s">
        <v>378</v>
      </c>
      <c r="U21" s="265" t="s">
        <v>379</v>
      </c>
      <c r="V21" s="265" t="s">
        <v>607</v>
      </c>
      <c r="W21" s="265" t="s">
        <v>380</v>
      </c>
      <c r="X21" s="265" t="s">
        <v>381</v>
      </c>
      <c r="Y21" s="265" t="s">
        <v>608</v>
      </c>
      <c r="Z21" s="265" t="s">
        <v>609</v>
      </c>
      <c r="AA21" s="268" t="s">
        <v>382</v>
      </c>
      <c r="AB21" s="268" t="s">
        <v>610</v>
      </c>
      <c r="AC21" s="268" t="s">
        <v>611</v>
      </c>
      <c r="AD21" s="268" t="s">
        <v>612</v>
      </c>
      <c r="AE21" s="268" t="s">
        <v>613</v>
      </c>
      <c r="AF21" s="268" t="s">
        <v>614</v>
      </c>
      <c r="AG21" s="268" t="s">
        <v>383</v>
      </c>
      <c r="AH21" s="269" t="s">
        <v>615</v>
      </c>
      <c r="AI21" s="269" t="s">
        <v>618</v>
      </c>
      <c r="AJ21" s="270" t="s">
        <v>616</v>
      </c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</row>
    <row r="22" spans="1:107" ht="57.75" customHeight="1">
      <c r="A22" s="165"/>
      <c r="B22" s="176"/>
      <c r="C22" s="176">
        <f>Отчет!H111</f>
        <v>0</v>
      </c>
      <c r="D22" s="176">
        <f>Отчет!H112</f>
        <v>0</v>
      </c>
      <c r="E22" s="176">
        <f>Отчет!H113</f>
        <v>0</v>
      </c>
      <c r="F22" s="176">
        <f>Отчет!H114</f>
        <v>0</v>
      </c>
      <c r="G22" s="176">
        <f>Отчет!H115</f>
        <v>0</v>
      </c>
      <c r="H22" s="176">
        <f>Отчет!H116</f>
        <v>0</v>
      </c>
      <c r="I22" s="176">
        <f>Отчет!H117</f>
        <v>0</v>
      </c>
      <c r="J22" s="176">
        <f>Отчет!H118</f>
        <v>0</v>
      </c>
      <c r="K22" s="176">
        <f>Отчет!H119</f>
        <v>0</v>
      </c>
      <c r="L22" s="176">
        <f>Отчет!H120</f>
        <v>0</v>
      </c>
      <c r="M22" s="176">
        <f>Отчет!H121</f>
        <v>0</v>
      </c>
      <c r="N22" s="176">
        <f>Отчет!H122</f>
        <v>0</v>
      </c>
      <c r="O22" s="176">
        <f>Отчет!H123</f>
        <v>0</v>
      </c>
      <c r="P22" s="176">
        <f>Отчет!H124</f>
        <v>0</v>
      </c>
      <c r="Q22" s="176">
        <f>Отчет!H125</f>
        <v>0</v>
      </c>
      <c r="R22" s="176">
        <f>Отчет!H126</f>
        <v>0</v>
      </c>
      <c r="S22" s="176">
        <f>Отчет!H127</f>
        <v>0</v>
      </c>
      <c r="T22" s="176">
        <f>Отчет!H128</f>
        <v>0</v>
      </c>
      <c r="U22" s="176">
        <f>Отчет!H129</f>
        <v>0</v>
      </c>
      <c r="V22" s="176">
        <f>Отчет!H130</f>
        <v>0</v>
      </c>
      <c r="W22" s="176">
        <f>Отчет!H131</f>
        <v>0</v>
      </c>
      <c r="X22" s="176">
        <f>Отчет!H132</f>
        <v>0</v>
      </c>
      <c r="Y22" s="176">
        <f>Отчет!H133</f>
        <v>0</v>
      </c>
      <c r="Z22" s="176">
        <f>Отчет!H134</f>
        <v>0</v>
      </c>
      <c r="AA22" s="176">
        <f>Отчет!H135</f>
        <v>0</v>
      </c>
      <c r="AB22" s="176">
        <f>Отчет!H136</f>
        <v>0</v>
      </c>
      <c r="AC22" s="176">
        <f>Отчет!H137</f>
        <v>0</v>
      </c>
      <c r="AD22" s="176">
        <f>Отчет!H138</f>
        <v>0</v>
      </c>
      <c r="AE22" s="176">
        <f>Отчет!H139</f>
        <v>0</v>
      </c>
      <c r="AF22" s="176">
        <f>Отчет!H140</f>
        <v>0</v>
      </c>
      <c r="AG22" s="176">
        <f>Отчет!H141</f>
        <v>0</v>
      </c>
      <c r="AH22" s="245">
        <f>Отчет!H142</f>
        <v>0</v>
      </c>
      <c r="AI22" s="245">
        <f>Отчет!H143</f>
        <v>0</v>
      </c>
      <c r="AJ22" s="245">
        <f>Отчет!H144</f>
        <v>0</v>
      </c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</row>
    <row r="23" spans="1:98" ht="15">
      <c r="A23" s="165"/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</row>
    <row r="24" spans="1:98" ht="1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</row>
    <row r="25" spans="1:98" ht="15">
      <c r="A25" s="164"/>
      <c r="B25" s="180" t="s">
        <v>163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</row>
    <row r="26" spans="1:98" ht="1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</row>
    <row r="27" spans="1:98" ht="15">
      <c r="A27" s="164"/>
      <c r="B27" s="170" t="s">
        <v>384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</row>
    <row r="28" spans="1:98" ht="15">
      <c r="A28" s="164"/>
      <c r="B28" s="167" t="s">
        <v>385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</row>
    <row r="29" spans="1:98" ht="15">
      <c r="A29" s="164"/>
      <c r="B29" s="186" t="s">
        <v>11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</row>
    <row r="30" spans="1:97" ht="101.25" customHeight="1">
      <c r="A30" s="166"/>
      <c r="B30" s="174" t="s">
        <v>59</v>
      </c>
      <c r="C30" s="265" t="s">
        <v>386</v>
      </c>
      <c r="D30" s="265" t="s">
        <v>387</v>
      </c>
      <c r="E30" s="265" t="s">
        <v>388</v>
      </c>
      <c r="F30" s="265" t="s">
        <v>389</v>
      </c>
      <c r="G30" s="265" t="s">
        <v>390</v>
      </c>
      <c r="H30" s="265" t="s">
        <v>391</v>
      </c>
      <c r="I30" s="265" t="s">
        <v>392</v>
      </c>
      <c r="J30" s="265" t="s">
        <v>393</v>
      </c>
      <c r="K30" s="265" t="s">
        <v>394</v>
      </c>
      <c r="L30" s="265" t="s">
        <v>395</v>
      </c>
      <c r="M30" s="265" t="s">
        <v>396</v>
      </c>
      <c r="N30" s="265" t="s">
        <v>397</v>
      </c>
      <c r="O30" s="265" t="s">
        <v>398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</row>
    <row r="31" spans="1:97" ht="54.75" customHeight="1">
      <c r="A31" s="181"/>
      <c r="B31" s="176"/>
      <c r="C31" s="176">
        <f>Отчет!I153</f>
        <v>0</v>
      </c>
      <c r="D31" s="176">
        <f>Отчет!I154</f>
        <v>0</v>
      </c>
      <c r="E31" s="176">
        <f>Отчет!I155</f>
        <v>0</v>
      </c>
      <c r="F31" s="176">
        <f>Отчет!I156</f>
        <v>0</v>
      </c>
      <c r="G31" s="176">
        <f>Отчет!I157</f>
        <v>0</v>
      </c>
      <c r="H31" s="176">
        <f>Отчет!I158</f>
        <v>0</v>
      </c>
      <c r="I31" s="176">
        <f>Отчет!I159</f>
        <v>0</v>
      </c>
      <c r="J31" s="176">
        <f>Отчет!I160</f>
        <v>0</v>
      </c>
      <c r="K31" s="176">
        <f>Отчет!I161</f>
        <v>0</v>
      </c>
      <c r="L31" s="176">
        <f>Отчет!I162</f>
        <v>0</v>
      </c>
      <c r="M31" s="176">
        <f>Отчет!I163</f>
        <v>0</v>
      </c>
      <c r="N31" s="176">
        <f>Отчет!I168</f>
        <v>0</v>
      </c>
      <c r="O31" s="176">
        <f>Отчет!I169</f>
        <v>0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</row>
    <row r="32" spans="1:97" ht="15">
      <c r="A32" s="164"/>
      <c r="B32" s="164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64"/>
      <c r="Q32" s="164"/>
      <c r="R32" s="164"/>
      <c r="S32" s="164"/>
      <c r="T32" s="164"/>
      <c r="U32" s="164"/>
      <c r="V32" s="164"/>
      <c r="W32" s="164"/>
      <c r="X32" s="164" t="s">
        <v>399</v>
      </c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</row>
    <row r="33" spans="1:97" ht="15">
      <c r="A33" s="164"/>
      <c r="B33" s="666" t="s">
        <v>12</v>
      </c>
      <c r="C33" s="666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</row>
    <row r="34" spans="1:97" ht="98.25" customHeight="1">
      <c r="A34" s="164"/>
      <c r="B34" s="183" t="str">
        <f>'[1]Отчет'!$A$53</f>
        <v>Полное наименование организации</v>
      </c>
      <c r="C34" s="265" t="s">
        <v>386</v>
      </c>
      <c r="D34" s="265" t="s">
        <v>387</v>
      </c>
      <c r="E34" s="265" t="s">
        <v>388</v>
      </c>
      <c r="F34" s="265" t="s">
        <v>389</v>
      </c>
      <c r="G34" s="265" t="s">
        <v>390</v>
      </c>
      <c r="H34" s="265" t="s">
        <v>391</v>
      </c>
      <c r="I34" s="265" t="s">
        <v>392</v>
      </c>
      <c r="J34" s="265" t="s">
        <v>393</v>
      </c>
      <c r="K34" s="265" t="s">
        <v>394</v>
      </c>
      <c r="L34" s="265" t="s">
        <v>395</v>
      </c>
      <c r="M34" s="265" t="s">
        <v>396</v>
      </c>
      <c r="N34" s="187"/>
      <c r="O34" s="187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</row>
    <row r="35" spans="1:97" ht="54" customHeight="1">
      <c r="A35" s="181"/>
      <c r="B35" s="176"/>
      <c r="C35" s="176">
        <f>Отчет!J153</f>
        <v>0</v>
      </c>
      <c r="D35" s="176">
        <f>Отчет!J154</f>
        <v>0</v>
      </c>
      <c r="E35" s="176">
        <f>Отчет!J155</f>
        <v>0</v>
      </c>
      <c r="F35" s="176">
        <f>Отчет!J156</f>
        <v>0</v>
      </c>
      <c r="G35" s="176">
        <f>Отчет!J157</f>
        <v>0</v>
      </c>
      <c r="H35" s="176">
        <f>Отчет!J158</f>
        <v>0</v>
      </c>
      <c r="I35" s="176">
        <f>Отчет!J159</f>
        <v>0</v>
      </c>
      <c r="J35" s="176">
        <f>Отчет!J160</f>
        <v>0</v>
      </c>
      <c r="K35" s="176">
        <f>Отчет!J161</f>
        <v>0</v>
      </c>
      <c r="L35" s="176">
        <f>Отчет!J162</f>
        <v>0</v>
      </c>
      <c r="M35" s="176">
        <f>Отчет!J163</f>
        <v>0</v>
      </c>
      <c r="N35" s="165"/>
      <c r="O35" s="165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</row>
    <row r="36" spans="1:98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</row>
    <row r="37" spans="1:98" ht="15">
      <c r="A37" s="164"/>
      <c r="B37" s="170" t="s">
        <v>400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</row>
    <row r="38" spans="1:98" ht="15">
      <c r="A38" s="164"/>
      <c r="B38" s="167" t="s">
        <v>401</v>
      </c>
      <c r="C38" s="164"/>
      <c r="D38" s="164"/>
      <c r="E38" s="164"/>
      <c r="F38" s="164"/>
      <c r="G38" s="164"/>
      <c r="H38" s="164"/>
      <c r="I38" s="167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</row>
    <row r="39" spans="1:98" ht="83.25" customHeight="1">
      <c r="A39" s="164"/>
      <c r="B39" s="174" t="s">
        <v>59</v>
      </c>
      <c r="C39" s="265" t="s">
        <v>402</v>
      </c>
      <c r="D39" s="265" t="s">
        <v>383</v>
      </c>
      <c r="E39" s="265" t="s">
        <v>403</v>
      </c>
      <c r="F39" s="265" t="s">
        <v>404</v>
      </c>
      <c r="G39" s="265" t="s">
        <v>405</v>
      </c>
      <c r="H39" s="265" t="s">
        <v>406</v>
      </c>
      <c r="I39" s="265" t="s">
        <v>407</v>
      </c>
      <c r="J39" s="265" t="s">
        <v>408</v>
      </c>
      <c r="K39" s="265" t="s">
        <v>409</v>
      </c>
      <c r="L39" s="265" t="s">
        <v>410</v>
      </c>
      <c r="M39" s="265" t="s">
        <v>411</v>
      </c>
      <c r="N39" s="265" t="s">
        <v>377</v>
      </c>
      <c r="O39" s="265" t="s">
        <v>412</v>
      </c>
      <c r="P39" s="265" t="s">
        <v>413</v>
      </c>
      <c r="Q39" s="265" t="s">
        <v>414</v>
      </c>
      <c r="R39" s="265" t="s">
        <v>415</v>
      </c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</row>
    <row r="40" spans="1:98" ht="59.25" customHeight="1">
      <c r="A40" s="181"/>
      <c r="B40" s="176"/>
      <c r="C40" s="176">
        <f>Отчет!I176</f>
        <v>0</v>
      </c>
      <c r="D40" s="176">
        <f>Отчет!I177</f>
        <v>0</v>
      </c>
      <c r="E40" s="176">
        <f>Отчет!I178</f>
        <v>0</v>
      </c>
      <c r="F40" s="176">
        <f>Отчет!I179</f>
        <v>0</v>
      </c>
      <c r="G40" s="176">
        <f>Отчет!I180</f>
        <v>0</v>
      </c>
      <c r="H40" s="176">
        <f>Отчет!I186</f>
        <v>0</v>
      </c>
      <c r="I40" s="176">
        <f>Отчет!I187</f>
        <v>0</v>
      </c>
      <c r="J40" s="176">
        <f>Отчет!I188</f>
        <v>0</v>
      </c>
      <c r="K40" s="176">
        <f>Отчет!I189</f>
        <v>0</v>
      </c>
      <c r="L40" s="176">
        <f>Отчет!I190</f>
        <v>0</v>
      </c>
      <c r="M40" s="176">
        <f>Отчет!I191</f>
        <v>0</v>
      </c>
      <c r="N40" s="176">
        <f>Отчет!I192</f>
        <v>0</v>
      </c>
      <c r="O40" s="176">
        <f>Отчет!I193</f>
        <v>0</v>
      </c>
      <c r="P40" s="176">
        <f>Отчет!I194</f>
        <v>0</v>
      </c>
      <c r="Q40" s="176">
        <f>Отчет!I195</f>
        <v>0</v>
      </c>
      <c r="R40" s="176">
        <f>Отчет!I196</f>
        <v>0</v>
      </c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</row>
    <row r="41" spans="1:98" ht="15">
      <c r="A41" s="164"/>
      <c r="B41" s="167"/>
      <c r="C41" s="164"/>
      <c r="D41" s="164"/>
      <c r="E41" s="164"/>
      <c r="F41" s="164"/>
      <c r="G41" s="164"/>
      <c r="H41" s="164"/>
      <c r="I41" s="167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</row>
    <row r="42" spans="1:98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</row>
    <row r="43" spans="1:98" ht="15">
      <c r="A43" s="164"/>
      <c r="B43" s="170" t="s">
        <v>416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7"/>
      <c r="M43" s="177"/>
      <c r="N43" s="177"/>
      <c r="O43" s="177"/>
      <c r="P43" s="177"/>
      <c r="Q43" s="177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</row>
    <row r="44" spans="1:98" ht="15">
      <c r="A44" s="164"/>
      <c r="B44" s="167" t="s">
        <v>417</v>
      </c>
      <c r="C44" s="164"/>
      <c r="D44" s="164"/>
      <c r="E44" s="167"/>
      <c r="F44" s="167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</row>
    <row r="45" spans="1:101" ht="45" customHeight="1">
      <c r="A45" s="164"/>
      <c r="B45" s="670" t="s">
        <v>59</v>
      </c>
      <c r="C45" s="649" t="s">
        <v>418</v>
      </c>
      <c r="D45" s="655"/>
      <c r="E45" s="650"/>
      <c r="F45" s="649" t="s">
        <v>419</v>
      </c>
      <c r="G45" s="655"/>
      <c r="H45" s="650"/>
      <c r="I45" s="649" t="s">
        <v>420</v>
      </c>
      <c r="J45" s="655"/>
      <c r="K45" s="650"/>
      <c r="L45" s="649" t="s">
        <v>421</v>
      </c>
      <c r="M45" s="655"/>
      <c r="N45" s="650"/>
      <c r="O45" s="649" t="s">
        <v>729</v>
      </c>
      <c r="P45" s="655"/>
      <c r="Q45" s="650"/>
      <c r="R45" s="649" t="s">
        <v>422</v>
      </c>
      <c r="S45" s="655"/>
      <c r="T45" s="650"/>
      <c r="U45" s="649" t="s">
        <v>423</v>
      </c>
      <c r="V45" s="655"/>
      <c r="W45" s="650"/>
      <c r="X45" s="649" t="s">
        <v>424</v>
      </c>
      <c r="Y45" s="655"/>
      <c r="Z45" s="650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</row>
    <row r="46" spans="1:101" ht="85.5" customHeight="1">
      <c r="A46" s="188"/>
      <c r="B46" s="671"/>
      <c r="C46" s="271" t="s">
        <v>425</v>
      </c>
      <c r="D46" s="271" t="s">
        <v>426</v>
      </c>
      <c r="E46" s="271" t="s">
        <v>427</v>
      </c>
      <c r="F46" s="271" t="s">
        <v>425</v>
      </c>
      <c r="G46" s="271" t="s">
        <v>426</v>
      </c>
      <c r="H46" s="271" t="s">
        <v>427</v>
      </c>
      <c r="I46" s="271" t="s">
        <v>425</v>
      </c>
      <c r="J46" s="271" t="s">
        <v>426</v>
      </c>
      <c r="K46" s="271" t="s">
        <v>427</v>
      </c>
      <c r="L46" s="271" t="s">
        <v>425</v>
      </c>
      <c r="M46" s="271" t="s">
        <v>426</v>
      </c>
      <c r="N46" s="271" t="s">
        <v>427</v>
      </c>
      <c r="O46" s="296" t="s">
        <v>425</v>
      </c>
      <c r="P46" s="296" t="s">
        <v>426</v>
      </c>
      <c r="Q46" s="296" t="s">
        <v>427</v>
      </c>
      <c r="R46" s="271" t="s">
        <v>425</v>
      </c>
      <c r="S46" s="271" t="s">
        <v>426</v>
      </c>
      <c r="T46" s="271" t="s">
        <v>427</v>
      </c>
      <c r="U46" s="271" t="s">
        <v>425</v>
      </c>
      <c r="V46" s="271" t="s">
        <v>426</v>
      </c>
      <c r="W46" s="271" t="s">
        <v>427</v>
      </c>
      <c r="X46" s="271" t="s">
        <v>425</v>
      </c>
      <c r="Y46" s="271" t="s">
        <v>426</v>
      </c>
      <c r="Z46" s="271" t="s">
        <v>427</v>
      </c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</row>
    <row r="47" spans="1:101" ht="55.5" customHeight="1">
      <c r="A47" s="181"/>
      <c r="B47" s="176"/>
      <c r="C47" s="245">
        <f>Отчет!H218</f>
        <v>0</v>
      </c>
      <c r="D47" s="245">
        <f>Отчет!I218</f>
        <v>0</v>
      </c>
      <c r="E47" s="245">
        <f>Отчет!J218</f>
        <v>0</v>
      </c>
      <c r="F47" s="245">
        <f>Отчет!H210</f>
        <v>0</v>
      </c>
      <c r="G47" s="245">
        <f>Отчет!I210</f>
        <v>0</v>
      </c>
      <c r="H47" s="245">
        <f>Отчет!J210</f>
        <v>0</v>
      </c>
      <c r="I47" s="245">
        <f>Отчет!H211</f>
        <v>0</v>
      </c>
      <c r="J47" s="245">
        <f>Отчет!I211</f>
        <v>0</v>
      </c>
      <c r="K47" s="245" t="s">
        <v>167</v>
      </c>
      <c r="L47" s="245">
        <f>Отчет!H212</f>
        <v>0</v>
      </c>
      <c r="M47" s="245">
        <f>Отчет!I212</f>
        <v>0</v>
      </c>
      <c r="N47" s="245">
        <f>Отчет!J212</f>
        <v>0</v>
      </c>
      <c r="O47" s="297">
        <f>Отчет!H213</f>
        <v>0</v>
      </c>
      <c r="P47" s="297">
        <f>Отчет!I213</f>
        <v>0</v>
      </c>
      <c r="Q47" s="297">
        <f>Отчет!J213</f>
        <v>0</v>
      </c>
      <c r="R47" s="245">
        <f>Отчет!H215</f>
        <v>0</v>
      </c>
      <c r="S47" s="245">
        <f>Отчет!I215</f>
        <v>0</v>
      </c>
      <c r="T47" s="245">
        <f>Отчет!J215</f>
        <v>0</v>
      </c>
      <c r="U47" s="245">
        <f>Отчет!H216</f>
        <v>0</v>
      </c>
      <c r="V47" s="245">
        <f>Отчет!I216</f>
        <v>0</v>
      </c>
      <c r="W47" s="245">
        <f>Отчет!J216</f>
        <v>0</v>
      </c>
      <c r="X47" s="245">
        <f>Отчет!H217</f>
        <v>0</v>
      </c>
      <c r="Y47" s="245">
        <f>Отчет!I217</f>
        <v>0</v>
      </c>
      <c r="Z47" s="245">
        <f>Отчет!J217</f>
        <v>0</v>
      </c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98" ht="15">
      <c r="A48" s="181"/>
      <c r="B48" s="184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</row>
    <row r="49" spans="1:98" ht="1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</row>
    <row r="50" spans="1:98" ht="15">
      <c r="A50" s="164"/>
      <c r="B50" s="170" t="s">
        <v>222</v>
      </c>
      <c r="C50" s="177"/>
      <c r="D50" s="177"/>
      <c r="E50" s="177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</row>
    <row r="51" spans="1:98" ht="15">
      <c r="A51" s="164"/>
      <c r="B51" s="167" t="s">
        <v>223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</row>
    <row r="52" spans="1:98" ht="78.75" customHeight="1">
      <c r="A52" s="187"/>
      <c r="B52" s="672" t="s">
        <v>59</v>
      </c>
      <c r="C52" s="664" t="s">
        <v>428</v>
      </c>
      <c r="D52" s="664"/>
      <c r="E52" s="265" t="s">
        <v>376</v>
      </c>
      <c r="F52" s="265" t="s">
        <v>429</v>
      </c>
      <c r="G52" s="271" t="s">
        <v>351</v>
      </c>
      <c r="H52" s="265" t="s">
        <v>429</v>
      </c>
      <c r="I52" s="635" t="s">
        <v>430</v>
      </c>
      <c r="J52" s="635"/>
      <c r="K52" s="265" t="s">
        <v>431</v>
      </c>
      <c r="L52" s="265" t="s">
        <v>429</v>
      </c>
      <c r="M52" s="664" t="s">
        <v>432</v>
      </c>
      <c r="N52" s="664"/>
      <c r="O52" s="664" t="s">
        <v>433</v>
      </c>
      <c r="P52" s="664"/>
      <c r="Q52" s="665" t="s">
        <v>434</v>
      </c>
      <c r="R52" s="665"/>
      <c r="S52" s="664" t="s">
        <v>435</v>
      </c>
      <c r="T52" s="664"/>
      <c r="U52" s="664" t="s">
        <v>436</v>
      </c>
      <c r="V52" s="664"/>
      <c r="W52" s="665" t="s">
        <v>350</v>
      </c>
      <c r="X52" s="665"/>
      <c r="Y52" s="664" t="s">
        <v>437</v>
      </c>
      <c r="Z52" s="664"/>
      <c r="AA52" s="664" t="s">
        <v>438</v>
      </c>
      <c r="AB52" s="664"/>
      <c r="AC52" s="665" t="s">
        <v>439</v>
      </c>
      <c r="AD52" s="665"/>
      <c r="AE52" s="664" t="s">
        <v>440</v>
      </c>
      <c r="AF52" s="664"/>
      <c r="AG52" s="272" t="s">
        <v>441</v>
      </c>
      <c r="AH52" s="675" t="s">
        <v>442</v>
      </c>
      <c r="AI52" s="676"/>
      <c r="AJ52" s="664" t="s">
        <v>443</v>
      </c>
      <c r="AK52" s="664"/>
      <c r="AL52" s="272" t="s">
        <v>444</v>
      </c>
      <c r="AM52" s="273" t="s">
        <v>445</v>
      </c>
      <c r="AN52" s="664" t="s">
        <v>446</v>
      </c>
      <c r="AO52" s="6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</row>
    <row r="53" spans="1:98" ht="66" customHeight="1">
      <c r="A53" s="187"/>
      <c r="B53" s="673"/>
      <c r="C53" s="271" t="s">
        <v>447</v>
      </c>
      <c r="D53" s="271" t="s">
        <v>448</v>
      </c>
      <c r="E53" s="271" t="s">
        <v>447</v>
      </c>
      <c r="F53" s="271" t="s">
        <v>447</v>
      </c>
      <c r="G53" s="271" t="s">
        <v>447</v>
      </c>
      <c r="H53" s="271" t="s">
        <v>447</v>
      </c>
      <c r="I53" s="271" t="s">
        <v>447</v>
      </c>
      <c r="J53" s="271" t="s">
        <v>448</v>
      </c>
      <c r="K53" s="271" t="s">
        <v>447</v>
      </c>
      <c r="L53" s="271" t="s">
        <v>447</v>
      </c>
      <c r="M53" s="271" t="s">
        <v>447</v>
      </c>
      <c r="N53" s="271" t="s">
        <v>448</v>
      </c>
      <c r="O53" s="271" t="s">
        <v>447</v>
      </c>
      <c r="P53" s="271" t="s">
        <v>448</v>
      </c>
      <c r="Q53" s="271" t="s">
        <v>447</v>
      </c>
      <c r="R53" s="271" t="s">
        <v>448</v>
      </c>
      <c r="S53" s="271" t="s">
        <v>447</v>
      </c>
      <c r="T53" s="271" t="s">
        <v>448</v>
      </c>
      <c r="U53" s="271" t="s">
        <v>447</v>
      </c>
      <c r="V53" s="271" t="s">
        <v>448</v>
      </c>
      <c r="W53" s="271" t="s">
        <v>447</v>
      </c>
      <c r="X53" s="271" t="s">
        <v>448</v>
      </c>
      <c r="Y53" s="271" t="s">
        <v>447</v>
      </c>
      <c r="Z53" s="271" t="s">
        <v>448</v>
      </c>
      <c r="AA53" s="271" t="s">
        <v>447</v>
      </c>
      <c r="AB53" s="271" t="s">
        <v>448</v>
      </c>
      <c r="AC53" s="271" t="s">
        <v>447</v>
      </c>
      <c r="AD53" s="271" t="s">
        <v>448</v>
      </c>
      <c r="AE53" s="271" t="s">
        <v>447</v>
      </c>
      <c r="AF53" s="271" t="s">
        <v>448</v>
      </c>
      <c r="AG53" s="271" t="s">
        <v>447</v>
      </c>
      <c r="AH53" s="271" t="s">
        <v>447</v>
      </c>
      <c r="AI53" s="271" t="s">
        <v>448</v>
      </c>
      <c r="AJ53" s="271" t="s">
        <v>447</v>
      </c>
      <c r="AK53" s="271" t="s">
        <v>448</v>
      </c>
      <c r="AL53" s="271" t="s">
        <v>447</v>
      </c>
      <c r="AM53" s="271" t="s">
        <v>447</v>
      </c>
      <c r="AN53" s="271" t="s">
        <v>447</v>
      </c>
      <c r="AO53" s="271" t="s">
        <v>448</v>
      </c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</row>
    <row r="54" spans="1:98" ht="58.5" customHeight="1">
      <c r="A54" s="165"/>
      <c r="B54" s="176"/>
      <c r="C54" s="176">
        <f>Отчет!H225</f>
        <v>0</v>
      </c>
      <c r="D54" s="176">
        <f>Отчет!J225</f>
        <v>0</v>
      </c>
      <c r="E54" s="176">
        <f>Отчет!H226</f>
        <v>0</v>
      </c>
      <c r="F54" s="176">
        <f>Отчет!H227</f>
        <v>0</v>
      </c>
      <c r="G54" s="176">
        <f>Отчет!H228</f>
        <v>0</v>
      </c>
      <c r="H54" s="176">
        <f>Отчет!H229</f>
        <v>0</v>
      </c>
      <c r="I54" s="176">
        <f>Отчет!H230</f>
        <v>0</v>
      </c>
      <c r="J54" s="176">
        <f>Отчет!J230</f>
        <v>0</v>
      </c>
      <c r="K54" s="176">
        <f>Отчет!H231</f>
        <v>0</v>
      </c>
      <c r="L54" s="176">
        <f>Отчет!H232</f>
        <v>0</v>
      </c>
      <c r="M54" s="176">
        <f>Отчет!H233</f>
        <v>0</v>
      </c>
      <c r="N54" s="176">
        <f>Отчет!J233</f>
        <v>0</v>
      </c>
      <c r="O54" s="176">
        <f>Отчет!H234</f>
        <v>0</v>
      </c>
      <c r="P54" s="176">
        <f>Отчет!J234</f>
        <v>0</v>
      </c>
      <c r="Q54" s="176">
        <f>Отчет!H235</f>
        <v>0</v>
      </c>
      <c r="R54" s="176">
        <f>Отчет!J235</f>
        <v>0</v>
      </c>
      <c r="S54" s="176">
        <f>Отчет!H236</f>
        <v>0</v>
      </c>
      <c r="T54" s="176">
        <f>Отчет!J236</f>
        <v>0</v>
      </c>
      <c r="U54" s="176">
        <f>SUM(Отчет!H237:H238)</f>
        <v>0</v>
      </c>
      <c r="V54" s="176">
        <f>SUM(Отчет!J237:J238)</f>
        <v>0</v>
      </c>
      <c r="W54" s="176">
        <f>Отчет!H239</f>
        <v>0</v>
      </c>
      <c r="X54" s="176">
        <f>Отчет!J239</f>
        <v>0</v>
      </c>
      <c r="Y54" s="176">
        <f>Отчет!H240</f>
        <v>0</v>
      </c>
      <c r="Z54" s="176">
        <f>Отчет!J240</f>
        <v>0</v>
      </c>
      <c r="AA54" s="176">
        <f>Отчет!H241</f>
        <v>0</v>
      </c>
      <c r="AB54" s="176">
        <f>Отчет!J241</f>
        <v>0</v>
      </c>
      <c r="AC54" s="176">
        <f>Отчет!H242</f>
        <v>0</v>
      </c>
      <c r="AD54" s="176">
        <f>Отчет!J242</f>
        <v>0</v>
      </c>
      <c r="AE54" s="176">
        <f>Отчет!H243</f>
        <v>0</v>
      </c>
      <c r="AF54" s="176">
        <f>Отчет!J243</f>
        <v>0</v>
      </c>
      <c r="AG54" s="176">
        <f>Отчет!H244</f>
        <v>0</v>
      </c>
      <c r="AH54" s="176">
        <f>Отчет!H245</f>
        <v>0</v>
      </c>
      <c r="AI54" s="176">
        <f>Отчет!J245</f>
        <v>0</v>
      </c>
      <c r="AJ54" s="176">
        <f>Отчет!H246</f>
        <v>0</v>
      </c>
      <c r="AK54" s="176">
        <f>Отчет!J246</f>
        <v>0</v>
      </c>
      <c r="AL54" s="176">
        <f>Отчет!H247</f>
        <v>0</v>
      </c>
      <c r="AM54" s="176">
        <f>Отчет!H248</f>
        <v>0</v>
      </c>
      <c r="AN54" s="176">
        <f>Отчет!H249</f>
        <v>0</v>
      </c>
      <c r="AO54" s="176">
        <f>Отчет!J249</f>
        <v>0</v>
      </c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</row>
    <row r="55" spans="1:98" ht="15">
      <c r="A55" s="16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</row>
    <row r="56" spans="1:98" ht="1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</row>
    <row r="57" spans="1:98" ht="15">
      <c r="A57" s="164"/>
      <c r="B57" s="170" t="s">
        <v>492</v>
      </c>
      <c r="C57" s="177"/>
      <c r="D57" s="177"/>
      <c r="E57" s="177"/>
      <c r="F57" s="177"/>
      <c r="G57" s="177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</row>
    <row r="58" spans="1:98" ht="15">
      <c r="A58" s="164"/>
      <c r="B58" s="167" t="s">
        <v>242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</row>
    <row r="59" spans="1:98" ht="81" customHeight="1">
      <c r="A59" s="164"/>
      <c r="B59" s="183" t="s">
        <v>59</v>
      </c>
      <c r="C59" s="265" t="s">
        <v>296</v>
      </c>
      <c r="D59" s="265" t="s">
        <v>449</v>
      </c>
      <c r="E59" s="265" t="s">
        <v>450</v>
      </c>
      <c r="F59" s="265" t="s">
        <v>246</v>
      </c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</row>
    <row r="60" spans="1:98" ht="51.75" customHeight="1">
      <c r="A60" s="181"/>
      <c r="B60" s="176"/>
      <c r="C60" s="176">
        <f>Отчет!I260</f>
        <v>0</v>
      </c>
      <c r="D60" s="176">
        <f>Отчет!I257</f>
        <v>0</v>
      </c>
      <c r="E60" s="176">
        <f>Отчет!I258</f>
        <v>0</v>
      </c>
      <c r="F60" s="176">
        <f>Отчет!I259</f>
        <v>0</v>
      </c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</row>
    <row r="61" spans="1:98" ht="1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</row>
    <row r="62" spans="1:98" ht="1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</row>
    <row r="63" spans="1:98" ht="15">
      <c r="A63" s="164"/>
      <c r="B63" s="170" t="s">
        <v>248</v>
      </c>
      <c r="C63" s="177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</row>
    <row r="64" spans="1:98" ht="15">
      <c r="A64" s="164"/>
      <c r="B64" s="167" t="s">
        <v>249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</row>
    <row r="65" spans="1:96" ht="99" customHeight="1">
      <c r="A65" s="164"/>
      <c r="B65" s="672" t="s">
        <v>59</v>
      </c>
      <c r="C65" s="656" t="s">
        <v>451</v>
      </c>
      <c r="D65" s="657"/>
      <c r="E65" s="656" t="s">
        <v>452</v>
      </c>
      <c r="F65" s="657"/>
      <c r="G65" s="656" t="s">
        <v>453</v>
      </c>
      <c r="H65" s="657"/>
      <c r="I65" s="656" t="s">
        <v>619</v>
      </c>
      <c r="J65" s="657"/>
      <c r="K65" s="656" t="s">
        <v>620</v>
      </c>
      <c r="L65" s="657"/>
      <c r="M65" s="656" t="s">
        <v>621</v>
      </c>
      <c r="N65" s="657"/>
      <c r="O65" s="656" t="s">
        <v>622</v>
      </c>
      <c r="P65" s="657"/>
      <c r="Q65" s="656" t="s">
        <v>623</v>
      </c>
      <c r="R65" s="657"/>
      <c r="S65" s="656" t="s">
        <v>624</v>
      </c>
      <c r="T65" s="657"/>
      <c r="U65" s="656" t="s">
        <v>454</v>
      </c>
      <c r="V65" s="657"/>
      <c r="W65" s="656" t="s">
        <v>625</v>
      </c>
      <c r="X65" s="657"/>
      <c r="Y65" s="656" t="s">
        <v>626</v>
      </c>
      <c r="Z65" s="657"/>
      <c r="AA65" s="656" t="s">
        <v>627</v>
      </c>
      <c r="AB65" s="657"/>
      <c r="AC65" s="656" t="s">
        <v>628</v>
      </c>
      <c r="AD65" s="657"/>
      <c r="AE65" s="656" t="s">
        <v>717</v>
      </c>
      <c r="AF65" s="657"/>
      <c r="AG65" s="656" t="s">
        <v>631</v>
      </c>
      <c r="AH65" s="657"/>
      <c r="AI65" s="656" t="s">
        <v>721</v>
      </c>
      <c r="AJ65" s="657"/>
      <c r="AK65" s="656" t="s">
        <v>718</v>
      </c>
      <c r="AL65" s="657"/>
      <c r="AM65" s="656" t="s">
        <v>719</v>
      </c>
      <c r="AN65" s="657"/>
      <c r="AO65" s="656" t="s">
        <v>720</v>
      </c>
      <c r="AP65" s="657"/>
      <c r="AQ65" s="656" t="s">
        <v>630</v>
      </c>
      <c r="AR65" s="657"/>
      <c r="AS65" s="656" t="s">
        <v>722</v>
      </c>
      <c r="AT65" s="657"/>
      <c r="AU65" s="656" t="s">
        <v>629</v>
      </c>
      <c r="AV65" s="657"/>
      <c r="AW65" s="656" t="s">
        <v>723</v>
      </c>
      <c r="AX65" s="657"/>
      <c r="AY65" s="656" t="s">
        <v>724</v>
      </c>
      <c r="AZ65" s="657"/>
      <c r="BA65" s="656" t="s">
        <v>455</v>
      </c>
      <c r="BB65" s="657"/>
      <c r="BC65" s="677" t="s">
        <v>632</v>
      </c>
      <c r="BD65" s="677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</row>
    <row r="66" spans="1:96" ht="68.25" customHeight="1">
      <c r="A66" s="164"/>
      <c r="B66" s="673"/>
      <c r="C66" s="271" t="s">
        <v>447</v>
      </c>
      <c r="D66" s="271" t="s">
        <v>448</v>
      </c>
      <c r="E66" s="271" t="s">
        <v>447</v>
      </c>
      <c r="F66" s="271" t="s">
        <v>448</v>
      </c>
      <c r="G66" s="271" t="s">
        <v>447</v>
      </c>
      <c r="H66" s="271" t="s">
        <v>448</v>
      </c>
      <c r="I66" s="271" t="s">
        <v>447</v>
      </c>
      <c r="J66" s="271" t="s">
        <v>448</v>
      </c>
      <c r="K66" s="271" t="s">
        <v>447</v>
      </c>
      <c r="L66" s="271" t="s">
        <v>448</v>
      </c>
      <c r="M66" s="271" t="s">
        <v>447</v>
      </c>
      <c r="N66" s="271" t="s">
        <v>448</v>
      </c>
      <c r="O66" s="271" t="s">
        <v>447</v>
      </c>
      <c r="P66" s="271" t="s">
        <v>448</v>
      </c>
      <c r="Q66" s="271" t="s">
        <v>447</v>
      </c>
      <c r="R66" s="271" t="s">
        <v>448</v>
      </c>
      <c r="S66" s="271" t="s">
        <v>447</v>
      </c>
      <c r="T66" s="271" t="s">
        <v>448</v>
      </c>
      <c r="U66" s="271" t="s">
        <v>447</v>
      </c>
      <c r="V66" s="271" t="s">
        <v>448</v>
      </c>
      <c r="W66" s="271" t="s">
        <v>447</v>
      </c>
      <c r="X66" s="271" t="s">
        <v>448</v>
      </c>
      <c r="Y66" s="271" t="s">
        <v>447</v>
      </c>
      <c r="Z66" s="271" t="s">
        <v>448</v>
      </c>
      <c r="AA66" s="271" t="s">
        <v>447</v>
      </c>
      <c r="AB66" s="271" t="s">
        <v>448</v>
      </c>
      <c r="AC66" s="271" t="s">
        <v>447</v>
      </c>
      <c r="AD66" s="271" t="s">
        <v>448</v>
      </c>
      <c r="AE66" s="271" t="s">
        <v>447</v>
      </c>
      <c r="AF66" s="271" t="s">
        <v>448</v>
      </c>
      <c r="AG66" s="271" t="s">
        <v>447</v>
      </c>
      <c r="AH66" s="271" t="s">
        <v>448</v>
      </c>
      <c r="AI66" s="271" t="s">
        <v>447</v>
      </c>
      <c r="AJ66" s="271" t="s">
        <v>448</v>
      </c>
      <c r="AK66" s="271" t="s">
        <v>447</v>
      </c>
      <c r="AL66" s="271" t="s">
        <v>448</v>
      </c>
      <c r="AM66" s="271" t="s">
        <v>447</v>
      </c>
      <c r="AN66" s="271" t="s">
        <v>448</v>
      </c>
      <c r="AO66" s="271" t="s">
        <v>447</v>
      </c>
      <c r="AP66" s="271" t="s">
        <v>448</v>
      </c>
      <c r="AQ66" s="271" t="s">
        <v>447</v>
      </c>
      <c r="AR66" s="271" t="s">
        <v>448</v>
      </c>
      <c r="AS66" s="271" t="s">
        <v>447</v>
      </c>
      <c r="AT66" s="271" t="s">
        <v>448</v>
      </c>
      <c r="AU66" s="271" t="s">
        <v>447</v>
      </c>
      <c r="AV66" s="271" t="s">
        <v>448</v>
      </c>
      <c r="AW66" s="271" t="s">
        <v>447</v>
      </c>
      <c r="AX66" s="271" t="s">
        <v>448</v>
      </c>
      <c r="AY66" s="271" t="s">
        <v>447</v>
      </c>
      <c r="AZ66" s="271" t="s">
        <v>448</v>
      </c>
      <c r="BA66" s="271" t="s">
        <v>447</v>
      </c>
      <c r="BB66" s="271" t="s">
        <v>448</v>
      </c>
      <c r="BC66" s="271" t="s">
        <v>447</v>
      </c>
      <c r="BD66" s="271" t="s">
        <v>448</v>
      </c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</row>
    <row r="67" spans="1:96" ht="52.5" customHeight="1">
      <c r="A67" s="181"/>
      <c r="B67" s="176"/>
      <c r="C67" s="176">
        <f>Отчет!I297</f>
        <v>0</v>
      </c>
      <c r="D67" s="176">
        <f>Отчет!J297</f>
        <v>0</v>
      </c>
      <c r="E67" s="176">
        <f>Отчет!I296</f>
        <v>0</v>
      </c>
      <c r="F67" s="176">
        <f>Отчет!J296</f>
        <v>0</v>
      </c>
      <c r="G67" s="245">
        <f>Отчет!I267</f>
        <v>0</v>
      </c>
      <c r="H67" s="245">
        <f>Отчет!J267</f>
        <v>0</v>
      </c>
      <c r="I67" s="245">
        <f>Отчет!I268</f>
        <v>0</v>
      </c>
      <c r="J67" s="245">
        <f>Отчет!J268</f>
        <v>0</v>
      </c>
      <c r="K67" s="245">
        <f>Отчет!I269</f>
        <v>0</v>
      </c>
      <c r="L67" s="245">
        <f>Отчет!J269</f>
        <v>0</v>
      </c>
      <c r="M67" s="245">
        <f>Отчет!I270</f>
        <v>0</v>
      </c>
      <c r="N67" s="245">
        <f>Отчет!J270</f>
        <v>0</v>
      </c>
      <c r="O67" s="245">
        <f>Отчет!I271</f>
        <v>0</v>
      </c>
      <c r="P67" s="245">
        <f>Отчет!J271</f>
        <v>0</v>
      </c>
      <c r="Q67" s="245">
        <f>Отчет!I272</f>
        <v>0</v>
      </c>
      <c r="R67" s="245">
        <f>Отчет!J272</f>
        <v>0</v>
      </c>
      <c r="S67" s="245">
        <f>Отчет!I273</f>
        <v>0</v>
      </c>
      <c r="T67" s="245">
        <f>Отчет!J273</f>
        <v>0</v>
      </c>
      <c r="U67" s="245">
        <f>Отчет!I274</f>
        <v>0</v>
      </c>
      <c r="V67" s="245">
        <f>Отчет!J274</f>
        <v>0</v>
      </c>
      <c r="W67" s="245">
        <f>Отчет!I275</f>
        <v>0</v>
      </c>
      <c r="X67" s="245">
        <f>Отчет!J275</f>
        <v>0</v>
      </c>
      <c r="Y67" s="245">
        <f>Отчет!I276</f>
        <v>0</v>
      </c>
      <c r="Z67" s="245">
        <f>Отчет!J276</f>
        <v>0</v>
      </c>
      <c r="AA67" s="245">
        <f>Отчет!I277</f>
        <v>0</v>
      </c>
      <c r="AB67" s="245">
        <f>Отчет!J277</f>
        <v>0</v>
      </c>
      <c r="AC67" s="245">
        <f>Отчет!I278</f>
        <v>0</v>
      </c>
      <c r="AD67" s="245">
        <f>Отчет!J278</f>
        <v>0</v>
      </c>
      <c r="AE67" s="245">
        <f>Отчет!I279</f>
        <v>0</v>
      </c>
      <c r="AF67" s="245">
        <f>Отчет!J279</f>
        <v>0</v>
      </c>
      <c r="AG67" s="245">
        <f>Отчет!I280</f>
        <v>0</v>
      </c>
      <c r="AH67" s="245">
        <f>Отчет!J280</f>
        <v>0</v>
      </c>
      <c r="AI67" s="245">
        <f>Отчет!I281</f>
        <v>0</v>
      </c>
      <c r="AJ67" s="245">
        <f>Отчет!J281</f>
        <v>0</v>
      </c>
      <c r="AK67" s="245">
        <f>Отчет!I282</f>
        <v>0</v>
      </c>
      <c r="AL67" s="245">
        <f>Отчет!J282</f>
        <v>0</v>
      </c>
      <c r="AM67" s="245">
        <f>Отчет!I283</f>
        <v>0</v>
      </c>
      <c r="AN67" s="245">
        <f>Отчет!J283</f>
        <v>0</v>
      </c>
      <c r="AO67" s="245">
        <f>Отчет!I284</f>
        <v>0</v>
      </c>
      <c r="AP67" s="245">
        <f>Отчет!J284</f>
        <v>0</v>
      </c>
      <c r="AQ67" s="245">
        <f>Отчет!I285</f>
        <v>0</v>
      </c>
      <c r="AR67" s="245">
        <f>Отчет!J285</f>
        <v>0</v>
      </c>
      <c r="AS67" s="245">
        <f>Отчет!I286</f>
        <v>0</v>
      </c>
      <c r="AT67" s="245">
        <f>Отчет!J286</f>
        <v>0</v>
      </c>
      <c r="AU67" s="245">
        <f>Отчет!I287</f>
        <v>0</v>
      </c>
      <c r="AV67" s="245">
        <f>Отчет!J287</f>
        <v>0</v>
      </c>
      <c r="AW67" s="245">
        <f>Отчет!I288</f>
        <v>0</v>
      </c>
      <c r="AX67" s="245">
        <f>Отчет!J288</f>
        <v>0</v>
      </c>
      <c r="AY67" s="245">
        <f>Отчет!I289</f>
        <v>0</v>
      </c>
      <c r="AZ67" s="245">
        <f>Отчет!J289</f>
        <v>0</v>
      </c>
      <c r="BA67" s="245">
        <f>Отчет!I290</f>
        <v>0</v>
      </c>
      <c r="BB67" s="245">
        <f>Отчет!J290</f>
        <v>0</v>
      </c>
      <c r="BC67" s="245">
        <f>SUM(Отчет!I291:I295)</f>
        <v>0</v>
      </c>
      <c r="BD67" s="245">
        <f>SUM(Отчет!J291:J295)</f>
        <v>0</v>
      </c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</row>
    <row r="68" spans="1:98" ht="15">
      <c r="A68" s="181"/>
      <c r="B68" s="185"/>
      <c r="C68" s="185"/>
      <c r="D68" s="185"/>
      <c r="E68" s="185"/>
      <c r="F68" s="185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</row>
    <row r="69" spans="1:98" ht="15">
      <c r="A69" s="181"/>
      <c r="B69" s="185"/>
      <c r="C69" s="185"/>
      <c r="D69" s="185"/>
      <c r="E69" s="185"/>
      <c r="F69" s="185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</row>
    <row r="70" spans="1:98" ht="15">
      <c r="A70" s="164"/>
      <c r="B70" s="170" t="s">
        <v>488</v>
      </c>
      <c r="C70" s="177"/>
      <c r="D70" s="177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</row>
    <row r="71" spans="1:98" ht="15">
      <c r="A71" s="164"/>
      <c r="B71" s="167" t="s">
        <v>491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</row>
    <row r="72" spans="1:98" ht="89.25" customHeight="1">
      <c r="A72" s="166"/>
      <c r="B72" s="672" t="s">
        <v>59</v>
      </c>
      <c r="C72" s="656" t="s">
        <v>296</v>
      </c>
      <c r="D72" s="657"/>
      <c r="E72" s="656" t="s">
        <v>456</v>
      </c>
      <c r="F72" s="657"/>
      <c r="G72" s="656" t="s">
        <v>457</v>
      </c>
      <c r="H72" s="657"/>
      <c r="I72" s="656" t="s">
        <v>458</v>
      </c>
      <c r="J72" s="657"/>
      <c r="K72" s="656" t="s">
        <v>459</v>
      </c>
      <c r="L72" s="657"/>
      <c r="M72" s="656" t="s">
        <v>460</v>
      </c>
      <c r="N72" s="657"/>
      <c r="O72" s="656" t="s">
        <v>633</v>
      </c>
      <c r="P72" s="657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</row>
    <row r="73" spans="1:98" ht="87" customHeight="1">
      <c r="A73" s="164"/>
      <c r="B73" s="673"/>
      <c r="C73" s="271" t="s">
        <v>447</v>
      </c>
      <c r="D73" s="271" t="s">
        <v>461</v>
      </c>
      <c r="E73" s="271" t="s">
        <v>447</v>
      </c>
      <c r="F73" s="271" t="s">
        <v>461</v>
      </c>
      <c r="G73" s="271" t="s">
        <v>447</v>
      </c>
      <c r="H73" s="271" t="s">
        <v>461</v>
      </c>
      <c r="I73" s="271" t="s">
        <v>447</v>
      </c>
      <c r="J73" s="271" t="s">
        <v>461</v>
      </c>
      <c r="K73" s="271" t="s">
        <v>447</v>
      </c>
      <c r="L73" s="271" t="s">
        <v>461</v>
      </c>
      <c r="M73" s="271" t="s">
        <v>447</v>
      </c>
      <c r="N73" s="271" t="s">
        <v>462</v>
      </c>
      <c r="O73" s="271" t="s">
        <v>447</v>
      </c>
      <c r="P73" s="271" t="s">
        <v>462</v>
      </c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</row>
    <row r="74" spans="1:98" ht="52.5" customHeight="1">
      <c r="A74" s="181"/>
      <c r="B74" s="176"/>
      <c r="C74" s="245">
        <f>Отчет!I308</f>
        <v>0</v>
      </c>
      <c r="D74" s="245">
        <f>Отчет!J308</f>
        <v>0</v>
      </c>
      <c r="E74" s="245">
        <f>Отчет!I304</f>
        <v>0</v>
      </c>
      <c r="F74" s="245">
        <f>Отчет!J304</f>
        <v>0</v>
      </c>
      <c r="G74" s="245">
        <f>Отчет!I305</f>
        <v>0</v>
      </c>
      <c r="H74" s="245">
        <f>Отчет!J305</f>
        <v>0</v>
      </c>
      <c r="I74" s="245">
        <f>Отчет!I306</f>
        <v>0</v>
      </c>
      <c r="J74" s="245">
        <f>Отчет!J306</f>
        <v>0</v>
      </c>
      <c r="K74" s="245">
        <f>Отчет!I307</f>
        <v>0</v>
      </c>
      <c r="L74" s="245">
        <f>Отчет!J307</f>
        <v>0</v>
      </c>
      <c r="M74" s="245">
        <f>Отчет!H312</f>
        <v>0</v>
      </c>
      <c r="N74" s="245">
        <f>Отчет!I312</f>
        <v>0</v>
      </c>
      <c r="O74" s="245">
        <f>Отчет!H313</f>
        <v>0</v>
      </c>
      <c r="P74" s="245">
        <f>Отчет!I313</f>
        <v>0</v>
      </c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</row>
    <row r="75" spans="1:98" ht="15">
      <c r="A75" s="181"/>
      <c r="B75" s="185"/>
      <c r="C75" s="185"/>
      <c r="D75" s="185"/>
      <c r="E75" s="185"/>
      <c r="F75" s="185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</row>
    <row r="76" spans="1:98" ht="1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</row>
    <row r="77" spans="1:98" ht="15">
      <c r="A77" s="164"/>
      <c r="B77" s="170" t="s">
        <v>463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</row>
    <row r="78" spans="1:98" ht="15">
      <c r="A78" s="164"/>
      <c r="B78" s="167" t="s">
        <v>294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</row>
    <row r="79" spans="1:98" ht="113.25" customHeight="1">
      <c r="A79" s="164"/>
      <c r="B79" s="183" t="s">
        <v>59</v>
      </c>
      <c r="C79" s="265" t="s">
        <v>464</v>
      </c>
      <c r="D79" s="265" t="s">
        <v>440</v>
      </c>
      <c r="E79" s="265" t="s">
        <v>465</v>
      </c>
      <c r="F79" s="265" t="s">
        <v>466</v>
      </c>
      <c r="G79" s="265" t="s">
        <v>467</v>
      </c>
      <c r="H79" s="265" t="s">
        <v>301</v>
      </c>
      <c r="I79" s="265" t="s">
        <v>303</v>
      </c>
      <c r="J79" s="265" t="s">
        <v>442</v>
      </c>
      <c r="K79" s="265" t="s">
        <v>468</v>
      </c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</row>
    <row r="80" spans="1:98" ht="60.75" customHeight="1">
      <c r="A80" s="181"/>
      <c r="B80" s="176"/>
      <c r="C80" s="176">
        <f>Отчет!I321</f>
        <v>0</v>
      </c>
      <c r="D80" s="176">
        <f>Отчет!I322</f>
        <v>0</v>
      </c>
      <c r="E80" s="176">
        <f>Отчет!I323</f>
        <v>0</v>
      </c>
      <c r="F80" s="176">
        <f>Отчет!I324</f>
        <v>0</v>
      </c>
      <c r="G80" s="176">
        <f>Отчет!I325</f>
        <v>0</v>
      </c>
      <c r="H80" s="176">
        <f>Отчет!I326</f>
        <v>0</v>
      </c>
      <c r="I80" s="176">
        <f>Отчет!I327</f>
        <v>0</v>
      </c>
      <c r="J80" s="176">
        <f>Отчет!I328</f>
        <v>0</v>
      </c>
      <c r="K80" s="176">
        <f>Отчет!I329</f>
        <v>0</v>
      </c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</row>
    <row r="81" spans="1:98" ht="1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</row>
    <row r="82" spans="1:98" ht="15">
      <c r="A82" s="164"/>
      <c r="B82" s="170" t="s">
        <v>469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</row>
    <row r="83" spans="1:98" ht="15">
      <c r="A83" s="164"/>
      <c r="B83" s="167" t="s">
        <v>306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</row>
    <row r="84" spans="1:98" ht="109.5" customHeight="1">
      <c r="A84" s="164"/>
      <c r="B84" s="174" t="s">
        <v>59</v>
      </c>
      <c r="C84" s="265" t="s">
        <v>470</v>
      </c>
      <c r="D84" s="265" t="s">
        <v>471</v>
      </c>
      <c r="E84" s="265" t="s">
        <v>472</v>
      </c>
      <c r="F84" s="265" t="s">
        <v>473</v>
      </c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</row>
    <row r="85" spans="1:98" ht="57" customHeight="1">
      <c r="A85" s="181"/>
      <c r="B85" s="176"/>
      <c r="C85" s="179">
        <f>Отчет!G337</f>
        <v>0</v>
      </c>
      <c r="D85" s="179">
        <f>Отчет!G338</f>
        <v>0</v>
      </c>
      <c r="E85" s="179" t="e">
        <f>D85/C85*100</f>
        <v>#DIV/0!</v>
      </c>
      <c r="F85" s="176" t="str">
        <f>'[1]Отчет'!I416</f>
        <v>Х</v>
      </c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</row>
    <row r="86" spans="1:98" ht="1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</row>
    <row r="87" spans="1:98" ht="1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</row>
    <row r="88" spans="1:98" ht="15">
      <c r="A88" s="164"/>
      <c r="B88" s="170" t="s">
        <v>315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</row>
    <row r="89" spans="1:98" ht="15">
      <c r="A89" s="164"/>
      <c r="B89" s="167" t="s">
        <v>316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</row>
    <row r="90" spans="1:98" ht="15">
      <c r="A90" s="164"/>
      <c r="B90" s="187"/>
      <c r="C90" s="187" t="s">
        <v>325</v>
      </c>
      <c r="D90" s="187"/>
      <c r="E90" s="187"/>
      <c r="F90" s="187"/>
      <c r="G90" s="187"/>
      <c r="H90" s="187"/>
      <c r="I90" s="187"/>
      <c r="J90" s="187"/>
      <c r="K90" s="187" t="s">
        <v>326</v>
      </c>
      <c r="L90" s="187"/>
      <c r="M90" s="187"/>
      <c r="N90" s="187"/>
      <c r="O90" s="187"/>
      <c r="P90" s="187"/>
      <c r="Q90" s="187"/>
      <c r="R90" s="187"/>
      <c r="S90" s="164"/>
      <c r="T90" s="187" t="s">
        <v>327</v>
      </c>
      <c r="U90" s="187"/>
      <c r="V90" s="187"/>
      <c r="W90" s="187"/>
      <c r="X90" s="187"/>
      <c r="Y90" s="187"/>
      <c r="Z90" s="187"/>
      <c r="AA90" s="164"/>
      <c r="AB90" s="187" t="s">
        <v>328</v>
      </c>
      <c r="AC90" s="187"/>
      <c r="AD90" s="187"/>
      <c r="AE90" s="187"/>
      <c r="AF90" s="187"/>
      <c r="AG90" s="187"/>
      <c r="AH90" s="187"/>
      <c r="AI90" s="164"/>
      <c r="AJ90" s="187" t="s">
        <v>329</v>
      </c>
      <c r="AK90" s="187"/>
      <c r="AL90" s="187"/>
      <c r="AM90" s="187"/>
      <c r="AN90" s="187"/>
      <c r="AO90" s="187"/>
      <c r="AP90" s="187"/>
      <c r="AQ90" s="164"/>
      <c r="AR90" s="187" t="s">
        <v>330</v>
      </c>
      <c r="AS90" s="187"/>
      <c r="AT90" s="187"/>
      <c r="AU90" s="187"/>
      <c r="AV90" s="187"/>
      <c r="AW90" s="187"/>
      <c r="AX90" s="187"/>
      <c r="AY90" s="164"/>
      <c r="AZ90" s="187" t="s">
        <v>331</v>
      </c>
      <c r="BA90" s="187"/>
      <c r="BB90" s="187"/>
      <c r="BC90" s="187"/>
      <c r="BD90" s="187"/>
      <c r="BE90" s="187"/>
      <c r="BF90" s="187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</row>
    <row r="91" spans="1:98" ht="45" customHeight="1">
      <c r="A91" s="164"/>
      <c r="B91" s="672" t="s">
        <v>59</v>
      </c>
      <c r="C91" s="658" t="s">
        <v>318</v>
      </c>
      <c r="D91" s="659"/>
      <c r="E91" s="275"/>
      <c r="F91" s="275"/>
      <c r="G91" s="275" t="s">
        <v>474</v>
      </c>
      <c r="H91" s="275"/>
      <c r="I91" s="275"/>
      <c r="J91" s="244"/>
      <c r="K91" s="651" t="s">
        <v>318</v>
      </c>
      <c r="L91" s="652"/>
      <c r="M91" s="649" t="s">
        <v>474</v>
      </c>
      <c r="N91" s="655"/>
      <c r="O91" s="655"/>
      <c r="P91" s="655"/>
      <c r="Q91" s="655"/>
      <c r="R91" s="650"/>
      <c r="S91" s="651" t="s">
        <v>318</v>
      </c>
      <c r="T91" s="652"/>
      <c r="U91" s="649" t="s">
        <v>474</v>
      </c>
      <c r="V91" s="655"/>
      <c r="W91" s="655"/>
      <c r="X91" s="655"/>
      <c r="Y91" s="655"/>
      <c r="Z91" s="650"/>
      <c r="AA91" s="651" t="s">
        <v>318</v>
      </c>
      <c r="AB91" s="652"/>
      <c r="AC91" s="649" t="s">
        <v>474</v>
      </c>
      <c r="AD91" s="655"/>
      <c r="AE91" s="655"/>
      <c r="AF91" s="655"/>
      <c r="AG91" s="655"/>
      <c r="AH91" s="650"/>
      <c r="AI91" s="651" t="s">
        <v>318</v>
      </c>
      <c r="AJ91" s="652"/>
      <c r="AK91" s="242"/>
      <c r="AL91" s="655" t="s">
        <v>474</v>
      </c>
      <c r="AM91" s="655"/>
      <c r="AN91" s="655"/>
      <c r="AO91" s="655"/>
      <c r="AP91" s="650"/>
      <c r="AQ91" s="651" t="s">
        <v>318</v>
      </c>
      <c r="AR91" s="652"/>
      <c r="AS91" s="649" t="s">
        <v>474</v>
      </c>
      <c r="AT91" s="655"/>
      <c r="AU91" s="655"/>
      <c r="AV91" s="655"/>
      <c r="AW91" s="655"/>
      <c r="AX91" s="650"/>
      <c r="AY91" s="651" t="s">
        <v>318</v>
      </c>
      <c r="AZ91" s="652"/>
      <c r="BA91" s="649" t="s">
        <v>474</v>
      </c>
      <c r="BB91" s="655"/>
      <c r="BC91" s="655"/>
      <c r="BD91" s="655"/>
      <c r="BE91" s="655"/>
      <c r="BF91" s="650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</row>
    <row r="92" spans="1:98" ht="34.5" customHeight="1">
      <c r="A92" s="164"/>
      <c r="B92" s="674"/>
      <c r="C92" s="660"/>
      <c r="D92" s="661"/>
      <c r="E92" s="662" t="s">
        <v>320</v>
      </c>
      <c r="F92" s="663"/>
      <c r="G92" s="662" t="s">
        <v>321</v>
      </c>
      <c r="H92" s="663"/>
      <c r="I92" s="662" t="s">
        <v>322</v>
      </c>
      <c r="J92" s="663"/>
      <c r="K92" s="653"/>
      <c r="L92" s="654"/>
      <c r="M92" s="649" t="s">
        <v>320</v>
      </c>
      <c r="N92" s="650"/>
      <c r="O92" s="649" t="s">
        <v>321</v>
      </c>
      <c r="P92" s="650"/>
      <c r="Q92" s="649" t="s">
        <v>322</v>
      </c>
      <c r="R92" s="650"/>
      <c r="S92" s="653"/>
      <c r="T92" s="654"/>
      <c r="U92" s="649" t="s">
        <v>320</v>
      </c>
      <c r="V92" s="650"/>
      <c r="W92" s="649" t="s">
        <v>321</v>
      </c>
      <c r="X92" s="650"/>
      <c r="Y92" s="649" t="s">
        <v>322</v>
      </c>
      <c r="Z92" s="650"/>
      <c r="AA92" s="653"/>
      <c r="AB92" s="654"/>
      <c r="AC92" s="649" t="s">
        <v>320</v>
      </c>
      <c r="AD92" s="650"/>
      <c r="AE92" s="649" t="s">
        <v>321</v>
      </c>
      <c r="AF92" s="650"/>
      <c r="AG92" s="649" t="s">
        <v>322</v>
      </c>
      <c r="AH92" s="650"/>
      <c r="AI92" s="653"/>
      <c r="AJ92" s="654"/>
      <c r="AK92" s="649" t="s">
        <v>320</v>
      </c>
      <c r="AL92" s="650"/>
      <c r="AM92" s="649" t="s">
        <v>321</v>
      </c>
      <c r="AN92" s="650"/>
      <c r="AO92" s="649" t="s">
        <v>322</v>
      </c>
      <c r="AP92" s="650"/>
      <c r="AQ92" s="653"/>
      <c r="AR92" s="654"/>
      <c r="AS92" s="649" t="s">
        <v>320</v>
      </c>
      <c r="AT92" s="650"/>
      <c r="AU92" s="649" t="s">
        <v>321</v>
      </c>
      <c r="AV92" s="650"/>
      <c r="AW92" s="649" t="s">
        <v>322</v>
      </c>
      <c r="AX92" s="650"/>
      <c r="AY92" s="653"/>
      <c r="AZ92" s="654"/>
      <c r="BA92" s="649" t="s">
        <v>320</v>
      </c>
      <c r="BB92" s="650"/>
      <c r="BC92" s="649" t="s">
        <v>321</v>
      </c>
      <c r="BD92" s="650"/>
      <c r="BE92" s="649" t="s">
        <v>322</v>
      </c>
      <c r="BF92" s="650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</row>
    <row r="93" spans="1:98" ht="88.5" customHeight="1">
      <c r="A93" s="164"/>
      <c r="B93" s="673"/>
      <c r="C93" s="274" t="s">
        <v>323</v>
      </c>
      <c r="D93" s="274" t="s">
        <v>324</v>
      </c>
      <c r="E93" s="265" t="s">
        <v>323</v>
      </c>
      <c r="F93" s="265" t="s">
        <v>324</v>
      </c>
      <c r="G93" s="265" t="s">
        <v>323</v>
      </c>
      <c r="H93" s="265" t="s">
        <v>324</v>
      </c>
      <c r="I93" s="265" t="s">
        <v>323</v>
      </c>
      <c r="J93" s="265" t="s">
        <v>324</v>
      </c>
      <c r="K93" s="274" t="s">
        <v>323</v>
      </c>
      <c r="L93" s="274" t="s">
        <v>324</v>
      </c>
      <c r="M93" s="265" t="s">
        <v>323</v>
      </c>
      <c r="N93" s="265" t="s">
        <v>324</v>
      </c>
      <c r="O93" s="265" t="s">
        <v>323</v>
      </c>
      <c r="P93" s="265" t="s">
        <v>324</v>
      </c>
      <c r="Q93" s="265" t="s">
        <v>323</v>
      </c>
      <c r="R93" s="265" t="s">
        <v>324</v>
      </c>
      <c r="S93" s="274" t="s">
        <v>323</v>
      </c>
      <c r="T93" s="274" t="s">
        <v>324</v>
      </c>
      <c r="U93" s="265" t="s">
        <v>323</v>
      </c>
      <c r="V93" s="265" t="s">
        <v>324</v>
      </c>
      <c r="W93" s="265" t="s">
        <v>323</v>
      </c>
      <c r="X93" s="265" t="s">
        <v>324</v>
      </c>
      <c r="Y93" s="265" t="s">
        <v>323</v>
      </c>
      <c r="Z93" s="265" t="s">
        <v>324</v>
      </c>
      <c r="AA93" s="274" t="s">
        <v>323</v>
      </c>
      <c r="AB93" s="274" t="s">
        <v>324</v>
      </c>
      <c r="AC93" s="265" t="s">
        <v>323</v>
      </c>
      <c r="AD93" s="265" t="s">
        <v>324</v>
      </c>
      <c r="AE93" s="265" t="s">
        <v>323</v>
      </c>
      <c r="AF93" s="265" t="s">
        <v>324</v>
      </c>
      <c r="AG93" s="265" t="s">
        <v>323</v>
      </c>
      <c r="AH93" s="265" t="s">
        <v>324</v>
      </c>
      <c r="AI93" s="274" t="s">
        <v>323</v>
      </c>
      <c r="AJ93" s="274" t="s">
        <v>324</v>
      </c>
      <c r="AK93" s="265" t="s">
        <v>323</v>
      </c>
      <c r="AL93" s="265" t="s">
        <v>324</v>
      </c>
      <c r="AM93" s="265" t="s">
        <v>323</v>
      </c>
      <c r="AN93" s="265" t="s">
        <v>324</v>
      </c>
      <c r="AO93" s="265" t="s">
        <v>323</v>
      </c>
      <c r="AP93" s="265" t="s">
        <v>324</v>
      </c>
      <c r="AQ93" s="274" t="s">
        <v>323</v>
      </c>
      <c r="AR93" s="274" t="s">
        <v>324</v>
      </c>
      <c r="AS93" s="265" t="s">
        <v>323</v>
      </c>
      <c r="AT93" s="265" t="s">
        <v>324</v>
      </c>
      <c r="AU93" s="265" t="s">
        <v>323</v>
      </c>
      <c r="AV93" s="265" t="s">
        <v>324</v>
      </c>
      <c r="AW93" s="265" t="s">
        <v>323</v>
      </c>
      <c r="AX93" s="265" t="s">
        <v>324</v>
      </c>
      <c r="AY93" s="274" t="s">
        <v>323</v>
      </c>
      <c r="AZ93" s="274" t="s">
        <v>324</v>
      </c>
      <c r="BA93" s="265" t="s">
        <v>323</v>
      </c>
      <c r="BB93" s="265" t="s">
        <v>324</v>
      </c>
      <c r="BC93" s="265" t="s">
        <v>323</v>
      </c>
      <c r="BD93" s="265" t="s">
        <v>324</v>
      </c>
      <c r="BE93" s="265" t="s">
        <v>323</v>
      </c>
      <c r="BF93" s="265" t="s">
        <v>324</v>
      </c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</row>
    <row r="94" spans="1:98" ht="51" customHeight="1">
      <c r="A94" s="191"/>
      <c r="B94" s="176"/>
      <c r="C94" s="192">
        <f>Отчет!C347</f>
        <v>0</v>
      </c>
      <c r="D94" s="192">
        <f>Отчет!D347</f>
        <v>0</v>
      </c>
      <c r="E94" s="192">
        <f>Отчет!E347</f>
        <v>0</v>
      </c>
      <c r="F94" s="192">
        <f>Отчет!F347</f>
        <v>0</v>
      </c>
      <c r="G94" s="192">
        <f>Отчет!G347</f>
        <v>0</v>
      </c>
      <c r="H94" s="192">
        <f>Отчет!H347</f>
        <v>0</v>
      </c>
      <c r="I94" s="192">
        <f>Отчет!I347</f>
        <v>0</v>
      </c>
      <c r="J94" s="192">
        <f>Отчет!J347</f>
        <v>0</v>
      </c>
      <c r="K94" s="192">
        <f>Отчет!C349</f>
        <v>0</v>
      </c>
      <c r="L94" s="192">
        <f>Отчет!D349</f>
        <v>0</v>
      </c>
      <c r="M94" s="192">
        <f>Отчет!E349</f>
        <v>0</v>
      </c>
      <c r="N94" s="192">
        <f>Отчет!F349</f>
        <v>0</v>
      </c>
      <c r="O94" s="192">
        <f>Отчет!G349</f>
        <v>0</v>
      </c>
      <c r="P94" s="192">
        <f>Отчет!H349</f>
        <v>0</v>
      </c>
      <c r="Q94" s="192">
        <f>Отчет!I349</f>
        <v>0</v>
      </c>
      <c r="R94" s="192">
        <f>Отчет!J349</f>
        <v>0</v>
      </c>
      <c r="S94" s="192">
        <f>Отчет!C349</f>
        <v>0</v>
      </c>
      <c r="T94" s="192">
        <f>Отчет!D349</f>
        <v>0</v>
      </c>
      <c r="U94" s="192">
        <f>Отчет!E349</f>
        <v>0</v>
      </c>
      <c r="V94" s="192">
        <f>Отчет!F349</f>
        <v>0</v>
      </c>
      <c r="W94" s="192">
        <f>Отчет!G349</f>
        <v>0</v>
      </c>
      <c r="X94" s="192">
        <f>Отчет!H349</f>
        <v>0</v>
      </c>
      <c r="Y94" s="192">
        <f>Отчет!I349</f>
        <v>0</v>
      </c>
      <c r="Z94" s="192">
        <f>Отчет!J349</f>
        <v>0</v>
      </c>
      <c r="AA94" s="192">
        <f>Отчет!C350</f>
        <v>0</v>
      </c>
      <c r="AB94" s="192">
        <f>Отчет!D350</f>
        <v>0</v>
      </c>
      <c r="AC94" s="192">
        <f>Отчет!E350</f>
        <v>0</v>
      </c>
      <c r="AD94" s="192">
        <f>Отчет!F350</f>
        <v>0</v>
      </c>
      <c r="AE94" s="192">
        <f>Отчет!G350</f>
        <v>0</v>
      </c>
      <c r="AF94" s="192">
        <f>Отчет!H350</f>
        <v>0</v>
      </c>
      <c r="AG94" s="192">
        <f>Отчет!I350</f>
        <v>0</v>
      </c>
      <c r="AH94" s="192">
        <f>Отчет!J350</f>
        <v>0</v>
      </c>
      <c r="AI94" s="192">
        <f>Отчет!C351</f>
        <v>0</v>
      </c>
      <c r="AJ94" s="192">
        <f>Отчет!D351</f>
        <v>0</v>
      </c>
      <c r="AK94" s="192">
        <f>Отчет!E351</f>
        <v>0</v>
      </c>
      <c r="AL94" s="192">
        <f>Отчет!F351</f>
        <v>0</v>
      </c>
      <c r="AM94" s="192">
        <f>Отчет!G351</f>
        <v>0</v>
      </c>
      <c r="AN94" s="192">
        <f>Отчет!H351</f>
        <v>0</v>
      </c>
      <c r="AO94" s="192">
        <f>Отчет!I351</f>
        <v>0</v>
      </c>
      <c r="AP94" s="192">
        <f>Отчет!J351</f>
        <v>0</v>
      </c>
      <c r="AQ94" s="192">
        <f>Отчет!C352</f>
        <v>0</v>
      </c>
      <c r="AR94" s="192">
        <f>Отчет!D352</f>
        <v>0</v>
      </c>
      <c r="AS94" s="192">
        <f>Отчет!E352</f>
        <v>0</v>
      </c>
      <c r="AT94" s="192">
        <f>Отчет!F352</f>
        <v>0</v>
      </c>
      <c r="AU94" s="192">
        <f>Отчет!G352</f>
        <v>0</v>
      </c>
      <c r="AV94" s="192">
        <f>Отчет!H352</f>
        <v>0</v>
      </c>
      <c r="AW94" s="192">
        <f>Отчет!I352</f>
        <v>0</v>
      </c>
      <c r="AX94" s="192">
        <f>Отчет!J352</f>
        <v>0</v>
      </c>
      <c r="AY94" s="192">
        <f>Отчет!C353</f>
        <v>0</v>
      </c>
      <c r="AZ94" s="192">
        <f>Отчет!D353</f>
        <v>0</v>
      </c>
      <c r="BA94" s="192">
        <f>Отчет!E353</f>
        <v>0</v>
      </c>
      <c r="BB94" s="192">
        <f>Отчет!F353</f>
        <v>0</v>
      </c>
      <c r="BC94" s="192">
        <f>Отчет!G353</f>
        <v>0</v>
      </c>
      <c r="BD94" s="192">
        <f>Отчет!H353</f>
        <v>0</v>
      </c>
      <c r="BE94" s="192">
        <f>Отчет!I353</f>
        <v>0</v>
      </c>
      <c r="BF94" s="192">
        <f>Отчет!J353</f>
        <v>0</v>
      </c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</row>
    <row r="95" spans="1:98" ht="1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</row>
    <row r="96" spans="1:98" ht="15">
      <c r="A96" s="164"/>
      <c r="B96" s="177" t="s">
        <v>475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</row>
    <row r="97" spans="1:98" ht="15">
      <c r="A97" s="164"/>
      <c r="B97" s="177" t="s">
        <v>11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</row>
    <row r="98" spans="2:52" ht="112.5" customHeight="1">
      <c r="B98" s="174" t="s">
        <v>59</v>
      </c>
      <c r="C98" s="265" t="s">
        <v>296</v>
      </c>
      <c r="D98" s="265" t="s">
        <v>477</v>
      </c>
      <c r="E98" s="265" t="s">
        <v>476</v>
      </c>
      <c r="F98" s="265" t="s">
        <v>634</v>
      </c>
      <c r="G98" s="265" t="s">
        <v>635</v>
      </c>
      <c r="H98" s="265" t="s">
        <v>636</v>
      </c>
      <c r="I98" s="265" t="s">
        <v>637</v>
      </c>
      <c r="J98" s="265" t="s">
        <v>638</v>
      </c>
      <c r="K98" s="265" t="s">
        <v>639</v>
      </c>
      <c r="L98" s="265" t="s">
        <v>640</v>
      </c>
      <c r="M98" s="265" t="s">
        <v>641</v>
      </c>
      <c r="N98" s="265" t="s">
        <v>642</v>
      </c>
      <c r="O98" s="265" t="s">
        <v>643</v>
      </c>
      <c r="P98" s="265" t="s">
        <v>644</v>
      </c>
      <c r="Q98" s="265" t="s">
        <v>645</v>
      </c>
      <c r="R98" s="265" t="s">
        <v>646</v>
      </c>
      <c r="S98" s="265" t="s">
        <v>647</v>
      </c>
      <c r="T98" s="265" t="s">
        <v>627</v>
      </c>
      <c r="U98" s="265" t="s">
        <v>648</v>
      </c>
      <c r="V98" s="265" t="s">
        <v>676</v>
      </c>
      <c r="W98" s="265" t="s">
        <v>649</v>
      </c>
      <c r="X98" s="265" t="s">
        <v>650</v>
      </c>
      <c r="Y98" s="265" t="s">
        <v>651</v>
      </c>
      <c r="Z98" s="265" t="s">
        <v>652</v>
      </c>
      <c r="AA98" s="265" t="s">
        <v>653</v>
      </c>
      <c r="AB98" s="276" t="s">
        <v>654</v>
      </c>
      <c r="AC98" s="265" t="s">
        <v>655</v>
      </c>
      <c r="AD98" s="265" t="s">
        <v>656</v>
      </c>
      <c r="AE98" s="265" t="s">
        <v>657</v>
      </c>
      <c r="AF98" s="265" t="s">
        <v>658</v>
      </c>
      <c r="AG98" s="265" t="s">
        <v>659</v>
      </c>
      <c r="AH98" s="265" t="s">
        <v>660</v>
      </c>
      <c r="AI98" s="265" t="s">
        <v>661</v>
      </c>
      <c r="AJ98" s="265" t="s">
        <v>662</v>
      </c>
      <c r="AK98" s="265" t="s">
        <v>663</v>
      </c>
      <c r="AL98" s="265" t="s">
        <v>664</v>
      </c>
      <c r="AM98" s="265" t="s">
        <v>665</v>
      </c>
      <c r="AN98" s="265" t="s">
        <v>41</v>
      </c>
      <c r="AO98" s="265" t="s">
        <v>42</v>
      </c>
      <c r="AP98" s="265" t="s">
        <v>666</v>
      </c>
      <c r="AQ98" s="265" t="s">
        <v>667</v>
      </c>
      <c r="AR98" s="265" t="s">
        <v>668</v>
      </c>
      <c r="AS98" s="265" t="s">
        <v>669</v>
      </c>
      <c r="AT98" s="265" t="s">
        <v>670</v>
      </c>
      <c r="AU98" s="265" t="s">
        <v>671</v>
      </c>
      <c r="AV98" s="265" t="s">
        <v>672</v>
      </c>
      <c r="AW98" s="265" t="s">
        <v>673</v>
      </c>
      <c r="AX98" s="265" t="s">
        <v>674</v>
      </c>
      <c r="AY98" s="265" t="s">
        <v>675</v>
      </c>
      <c r="AZ98" s="265" t="s">
        <v>218</v>
      </c>
    </row>
    <row r="99" spans="2:52" ht="48" customHeight="1">
      <c r="B99" s="176"/>
      <c r="C99" s="245">
        <f>'Школы здоровья'!H62</f>
        <v>0</v>
      </c>
      <c r="D99" s="245">
        <f>'Школы здоровья'!H9</f>
        <v>0</v>
      </c>
      <c r="E99" s="245">
        <f>'Школы здоровья'!H10</f>
        <v>0</v>
      </c>
      <c r="F99" s="245">
        <f>'Школы здоровья'!H11</f>
        <v>0</v>
      </c>
      <c r="G99" s="245">
        <f>'Школы здоровья'!H12</f>
        <v>0</v>
      </c>
      <c r="H99" s="245">
        <f>'Школы здоровья'!H13</f>
        <v>0</v>
      </c>
      <c r="I99" s="245">
        <f>'Школы здоровья'!H14</f>
        <v>0</v>
      </c>
      <c r="J99" s="245">
        <f>'Школы здоровья'!H15</f>
        <v>0</v>
      </c>
      <c r="K99" s="245">
        <f>'Школы здоровья'!H16</f>
        <v>0</v>
      </c>
      <c r="L99" s="245">
        <f>'Школы здоровья'!H17</f>
        <v>0</v>
      </c>
      <c r="M99" s="245">
        <f>'Школы здоровья'!H18</f>
        <v>0</v>
      </c>
      <c r="N99" s="245">
        <f>'Школы здоровья'!H19</f>
        <v>0</v>
      </c>
      <c r="O99" s="245">
        <f>'Школы здоровья'!H20</f>
        <v>0</v>
      </c>
      <c r="P99" s="245">
        <f>'Школы здоровья'!H21</f>
        <v>0</v>
      </c>
      <c r="Q99" s="245">
        <f>'Школы здоровья'!H22</f>
        <v>0</v>
      </c>
      <c r="R99" s="245">
        <f>'Школы здоровья'!H23</f>
        <v>0</v>
      </c>
      <c r="S99" s="245">
        <f>'Школы здоровья'!H24</f>
        <v>0</v>
      </c>
      <c r="T99" s="245">
        <f>'Школы здоровья'!H25</f>
        <v>0</v>
      </c>
      <c r="U99" s="245">
        <f>'Школы здоровья'!H26</f>
        <v>0</v>
      </c>
      <c r="V99" s="245">
        <f>'Школы здоровья'!H27</f>
        <v>0</v>
      </c>
      <c r="W99" s="245">
        <f>'Школы здоровья'!H28</f>
        <v>0</v>
      </c>
      <c r="X99" s="245">
        <f>'Школы здоровья'!H29</f>
        <v>0</v>
      </c>
      <c r="Y99" s="245">
        <f>'Школы здоровья'!H30</f>
        <v>0</v>
      </c>
      <c r="Z99" s="245">
        <f>'Школы здоровья'!H31</f>
        <v>0</v>
      </c>
      <c r="AA99" s="245">
        <f>'Школы здоровья'!H32</f>
        <v>0</v>
      </c>
      <c r="AB99" s="245">
        <f>'Школы здоровья'!H33</f>
        <v>0</v>
      </c>
      <c r="AC99" s="245">
        <f>'Школы здоровья'!H34</f>
        <v>0</v>
      </c>
      <c r="AD99" s="245">
        <f>'Школы здоровья'!H35</f>
        <v>0</v>
      </c>
      <c r="AE99" s="245">
        <f>'Школы здоровья'!H36</f>
        <v>0</v>
      </c>
      <c r="AF99" s="245">
        <f>'Школы здоровья'!H37</f>
        <v>0</v>
      </c>
      <c r="AG99" s="245">
        <f>'Школы здоровья'!H38</f>
        <v>0</v>
      </c>
      <c r="AH99" s="245">
        <f>'Школы здоровья'!H39</f>
        <v>0</v>
      </c>
      <c r="AI99" s="245">
        <f>'Школы здоровья'!H40</f>
        <v>0</v>
      </c>
      <c r="AJ99" s="245">
        <f>'Школы здоровья'!H41</f>
        <v>0</v>
      </c>
      <c r="AK99" s="245">
        <f>'Школы здоровья'!H42</f>
        <v>0</v>
      </c>
      <c r="AL99" s="245">
        <f>'Школы здоровья'!H43</f>
        <v>0</v>
      </c>
      <c r="AM99" s="245">
        <f>'Школы здоровья'!H44</f>
        <v>0</v>
      </c>
      <c r="AN99" s="245">
        <f>'Школы здоровья'!H45</f>
        <v>0</v>
      </c>
      <c r="AO99" s="245">
        <f>'Школы здоровья'!H46</f>
        <v>0</v>
      </c>
      <c r="AP99" s="245">
        <f>'Школы здоровья'!H47</f>
        <v>0</v>
      </c>
      <c r="AQ99" s="245">
        <f>'Школы здоровья'!H48</f>
        <v>0</v>
      </c>
      <c r="AR99" s="245">
        <f>'Школы здоровья'!H49</f>
        <v>0</v>
      </c>
      <c r="AS99" s="245">
        <f>'Школы здоровья'!H50</f>
        <v>0</v>
      </c>
      <c r="AT99" s="245">
        <f>'Школы здоровья'!H51</f>
        <v>0</v>
      </c>
      <c r="AU99" s="245">
        <f>'Школы здоровья'!H52</f>
        <v>0</v>
      </c>
      <c r="AV99" s="245">
        <f>'Школы здоровья'!H53</f>
        <v>0</v>
      </c>
      <c r="AW99" s="245">
        <f>'Школы здоровья'!H54</f>
        <v>0</v>
      </c>
      <c r="AX99" s="245">
        <f>'Школы здоровья'!H55</f>
        <v>0</v>
      </c>
      <c r="AY99" s="245">
        <f>'Школы здоровья'!H56</f>
        <v>0</v>
      </c>
      <c r="AZ99" s="245">
        <f>SUM('Школы здоровья'!H57:H61)</f>
        <v>0</v>
      </c>
    </row>
    <row r="101" spans="2:44" ht="15">
      <c r="B101" s="177" t="s">
        <v>12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</row>
    <row r="102" spans="2:150" ht="83.25" customHeight="1">
      <c r="B102" s="670" t="s">
        <v>59</v>
      </c>
      <c r="C102" s="636" t="s">
        <v>296</v>
      </c>
      <c r="D102" s="637"/>
      <c r="E102" s="638"/>
      <c r="F102" s="636" t="s">
        <v>477</v>
      </c>
      <c r="G102" s="637"/>
      <c r="H102" s="638"/>
      <c r="I102" s="636" t="s">
        <v>476</v>
      </c>
      <c r="J102" s="637"/>
      <c r="K102" s="638"/>
      <c r="L102" s="636" t="s">
        <v>634</v>
      </c>
      <c r="M102" s="637"/>
      <c r="N102" s="638"/>
      <c r="O102" s="636" t="s">
        <v>635</v>
      </c>
      <c r="P102" s="637"/>
      <c r="Q102" s="638"/>
      <c r="R102" s="636" t="s">
        <v>636</v>
      </c>
      <c r="S102" s="637"/>
      <c r="T102" s="638"/>
      <c r="U102" s="636" t="s">
        <v>637</v>
      </c>
      <c r="V102" s="637"/>
      <c r="W102" s="638"/>
      <c r="X102" s="636" t="s">
        <v>638</v>
      </c>
      <c r="Y102" s="637"/>
      <c r="Z102" s="638"/>
      <c r="AA102" s="642" t="s">
        <v>639</v>
      </c>
      <c r="AB102" s="643"/>
      <c r="AC102" s="644"/>
      <c r="AD102" s="636" t="s">
        <v>640</v>
      </c>
      <c r="AE102" s="637"/>
      <c r="AF102" s="638"/>
      <c r="AG102" s="636" t="s">
        <v>641</v>
      </c>
      <c r="AH102" s="637"/>
      <c r="AI102" s="638"/>
      <c r="AJ102" s="636" t="s">
        <v>642</v>
      </c>
      <c r="AK102" s="637"/>
      <c r="AL102" s="638"/>
      <c r="AM102" s="636" t="s">
        <v>643</v>
      </c>
      <c r="AN102" s="637"/>
      <c r="AO102" s="638"/>
      <c r="AP102" s="636" t="s">
        <v>644</v>
      </c>
      <c r="AQ102" s="637"/>
      <c r="AR102" s="638"/>
      <c r="AS102" s="636" t="s">
        <v>645</v>
      </c>
      <c r="AT102" s="637"/>
      <c r="AU102" s="638"/>
      <c r="AV102" s="636" t="s">
        <v>646</v>
      </c>
      <c r="AW102" s="637"/>
      <c r="AX102" s="638"/>
      <c r="AY102" s="636" t="s">
        <v>647</v>
      </c>
      <c r="AZ102" s="637"/>
      <c r="BA102" s="638"/>
      <c r="BB102" s="636" t="s">
        <v>627</v>
      </c>
      <c r="BC102" s="637"/>
      <c r="BD102" s="638"/>
      <c r="BE102" s="636" t="s">
        <v>648</v>
      </c>
      <c r="BF102" s="637"/>
      <c r="BG102" s="638"/>
      <c r="BH102" s="636" t="s">
        <v>676</v>
      </c>
      <c r="BI102" s="637"/>
      <c r="BJ102" s="638"/>
      <c r="BK102" s="636" t="s">
        <v>649</v>
      </c>
      <c r="BL102" s="637"/>
      <c r="BM102" s="638"/>
      <c r="BN102" s="636" t="s">
        <v>650</v>
      </c>
      <c r="BO102" s="637"/>
      <c r="BP102" s="638"/>
      <c r="BQ102" s="636" t="s">
        <v>651</v>
      </c>
      <c r="BR102" s="637"/>
      <c r="BS102" s="638"/>
      <c r="BT102" s="636" t="s">
        <v>652</v>
      </c>
      <c r="BU102" s="637"/>
      <c r="BV102" s="638"/>
      <c r="BW102" s="636" t="s">
        <v>653</v>
      </c>
      <c r="BX102" s="637"/>
      <c r="BY102" s="638"/>
      <c r="BZ102" s="636" t="s">
        <v>654</v>
      </c>
      <c r="CA102" s="637"/>
      <c r="CB102" s="638"/>
      <c r="CC102" s="639" t="s">
        <v>655</v>
      </c>
      <c r="CD102" s="640"/>
      <c r="CE102" s="641"/>
      <c r="CF102" s="636" t="s">
        <v>656</v>
      </c>
      <c r="CG102" s="637"/>
      <c r="CH102" s="638"/>
      <c r="CI102" s="636" t="s">
        <v>657</v>
      </c>
      <c r="CJ102" s="637"/>
      <c r="CK102" s="638"/>
      <c r="CL102" s="636" t="s">
        <v>658</v>
      </c>
      <c r="CM102" s="637"/>
      <c r="CN102" s="638"/>
      <c r="CO102" s="636" t="s">
        <v>659</v>
      </c>
      <c r="CP102" s="637"/>
      <c r="CQ102" s="638"/>
      <c r="CR102" s="636" t="s">
        <v>660</v>
      </c>
      <c r="CS102" s="637"/>
      <c r="CT102" s="638"/>
      <c r="CU102" s="636" t="s">
        <v>661</v>
      </c>
      <c r="CV102" s="637"/>
      <c r="CW102" s="638"/>
      <c r="CX102" s="636" t="s">
        <v>662</v>
      </c>
      <c r="CY102" s="637"/>
      <c r="CZ102" s="638"/>
      <c r="DA102" s="636" t="s">
        <v>663</v>
      </c>
      <c r="DB102" s="637"/>
      <c r="DC102" s="638"/>
      <c r="DD102" s="636" t="s">
        <v>664</v>
      </c>
      <c r="DE102" s="637"/>
      <c r="DF102" s="638"/>
      <c r="DG102" s="636" t="s">
        <v>665</v>
      </c>
      <c r="DH102" s="637"/>
      <c r="DI102" s="638"/>
      <c r="DJ102" s="636" t="s">
        <v>41</v>
      </c>
      <c r="DK102" s="637"/>
      <c r="DL102" s="638"/>
      <c r="DM102" s="636" t="s">
        <v>42</v>
      </c>
      <c r="DN102" s="637"/>
      <c r="DO102" s="638"/>
      <c r="DP102" s="636" t="s">
        <v>666</v>
      </c>
      <c r="DQ102" s="637"/>
      <c r="DR102" s="638"/>
      <c r="DS102" s="636" t="s">
        <v>667</v>
      </c>
      <c r="DT102" s="637"/>
      <c r="DU102" s="638"/>
      <c r="DV102" s="636" t="s">
        <v>668</v>
      </c>
      <c r="DW102" s="637"/>
      <c r="DX102" s="638"/>
      <c r="DY102" s="636" t="s">
        <v>669</v>
      </c>
      <c r="DZ102" s="637"/>
      <c r="EA102" s="638"/>
      <c r="EB102" s="636" t="s">
        <v>670</v>
      </c>
      <c r="EC102" s="637"/>
      <c r="ED102" s="638"/>
      <c r="EE102" s="636" t="s">
        <v>671</v>
      </c>
      <c r="EF102" s="637"/>
      <c r="EG102" s="638"/>
      <c r="EH102" s="636" t="s">
        <v>672</v>
      </c>
      <c r="EI102" s="637"/>
      <c r="EJ102" s="638"/>
      <c r="EK102" s="636" t="s">
        <v>736</v>
      </c>
      <c r="EL102" s="638"/>
      <c r="EM102" s="636" t="s">
        <v>674</v>
      </c>
      <c r="EN102" s="637"/>
      <c r="EO102" s="638"/>
      <c r="EP102" s="636" t="s">
        <v>675</v>
      </c>
      <c r="EQ102" s="638"/>
      <c r="ER102" s="635" t="s">
        <v>218</v>
      </c>
      <c r="ES102" s="635"/>
      <c r="ET102" s="635"/>
    </row>
    <row r="103" spans="2:150" ht="56.25" customHeight="1">
      <c r="B103" s="671"/>
      <c r="C103" s="277" t="s">
        <v>478</v>
      </c>
      <c r="D103" s="277" t="s">
        <v>734</v>
      </c>
      <c r="E103" s="301" t="s">
        <v>735</v>
      </c>
      <c r="F103" s="277" t="s">
        <v>478</v>
      </c>
      <c r="G103" s="301" t="s">
        <v>734</v>
      </c>
      <c r="H103" s="301" t="s">
        <v>735</v>
      </c>
      <c r="I103" s="277" t="s">
        <v>478</v>
      </c>
      <c r="J103" s="301" t="s">
        <v>734</v>
      </c>
      <c r="K103" s="301" t="s">
        <v>735</v>
      </c>
      <c r="L103" s="277" t="s">
        <v>478</v>
      </c>
      <c r="M103" s="301" t="s">
        <v>734</v>
      </c>
      <c r="N103" s="301" t="s">
        <v>735</v>
      </c>
      <c r="O103" s="277" t="s">
        <v>478</v>
      </c>
      <c r="P103" s="301" t="s">
        <v>734</v>
      </c>
      <c r="Q103" s="301" t="s">
        <v>735</v>
      </c>
      <c r="R103" s="277" t="s">
        <v>478</v>
      </c>
      <c r="S103" s="301" t="s">
        <v>734</v>
      </c>
      <c r="T103" s="301" t="s">
        <v>735</v>
      </c>
      <c r="U103" s="277" t="s">
        <v>478</v>
      </c>
      <c r="V103" s="301" t="s">
        <v>734</v>
      </c>
      <c r="W103" s="301" t="s">
        <v>735</v>
      </c>
      <c r="X103" s="277" t="s">
        <v>478</v>
      </c>
      <c r="Y103" s="301" t="s">
        <v>734</v>
      </c>
      <c r="Z103" s="301" t="s">
        <v>735</v>
      </c>
      <c r="AA103" s="277" t="s">
        <v>478</v>
      </c>
      <c r="AB103" s="301" t="s">
        <v>734</v>
      </c>
      <c r="AC103" s="301" t="s">
        <v>735</v>
      </c>
      <c r="AD103" s="277" t="s">
        <v>478</v>
      </c>
      <c r="AE103" s="301" t="s">
        <v>734</v>
      </c>
      <c r="AF103" s="301" t="s">
        <v>735</v>
      </c>
      <c r="AG103" s="277" t="s">
        <v>478</v>
      </c>
      <c r="AH103" s="301" t="s">
        <v>734</v>
      </c>
      <c r="AI103" s="301" t="s">
        <v>735</v>
      </c>
      <c r="AJ103" s="277" t="s">
        <v>478</v>
      </c>
      <c r="AK103" s="301" t="s">
        <v>734</v>
      </c>
      <c r="AL103" s="301" t="s">
        <v>735</v>
      </c>
      <c r="AM103" s="277" t="s">
        <v>478</v>
      </c>
      <c r="AN103" s="301" t="s">
        <v>734</v>
      </c>
      <c r="AO103" s="301" t="s">
        <v>735</v>
      </c>
      <c r="AP103" s="277" t="s">
        <v>478</v>
      </c>
      <c r="AQ103" s="301" t="s">
        <v>734</v>
      </c>
      <c r="AR103" s="301" t="s">
        <v>735</v>
      </c>
      <c r="AS103" s="277" t="s">
        <v>478</v>
      </c>
      <c r="AT103" s="301" t="s">
        <v>734</v>
      </c>
      <c r="AU103" s="301" t="s">
        <v>735</v>
      </c>
      <c r="AV103" s="277" t="s">
        <v>478</v>
      </c>
      <c r="AW103" s="301" t="s">
        <v>734</v>
      </c>
      <c r="AX103" s="301" t="s">
        <v>735</v>
      </c>
      <c r="AY103" s="277" t="s">
        <v>478</v>
      </c>
      <c r="AZ103" s="301" t="s">
        <v>734</v>
      </c>
      <c r="BA103" s="301" t="s">
        <v>735</v>
      </c>
      <c r="BB103" s="277" t="s">
        <v>478</v>
      </c>
      <c r="BC103" s="301" t="s">
        <v>734</v>
      </c>
      <c r="BD103" s="301" t="s">
        <v>735</v>
      </c>
      <c r="BE103" s="277" t="s">
        <v>478</v>
      </c>
      <c r="BF103" s="301" t="s">
        <v>734</v>
      </c>
      <c r="BG103" s="301" t="s">
        <v>735</v>
      </c>
      <c r="BH103" s="277" t="s">
        <v>478</v>
      </c>
      <c r="BI103" s="301" t="s">
        <v>734</v>
      </c>
      <c r="BJ103" s="301" t="s">
        <v>735</v>
      </c>
      <c r="BK103" s="277" t="s">
        <v>478</v>
      </c>
      <c r="BL103" s="301" t="s">
        <v>734</v>
      </c>
      <c r="BM103" s="301" t="s">
        <v>735</v>
      </c>
      <c r="BN103" s="277" t="s">
        <v>478</v>
      </c>
      <c r="BO103" s="301" t="s">
        <v>734</v>
      </c>
      <c r="BP103" s="301" t="s">
        <v>735</v>
      </c>
      <c r="BQ103" s="277" t="s">
        <v>478</v>
      </c>
      <c r="BR103" s="301" t="s">
        <v>734</v>
      </c>
      <c r="BS103" s="301" t="s">
        <v>735</v>
      </c>
      <c r="BT103" s="277" t="s">
        <v>478</v>
      </c>
      <c r="BU103" s="301" t="s">
        <v>734</v>
      </c>
      <c r="BV103" s="301" t="s">
        <v>735</v>
      </c>
      <c r="BW103" s="277" t="s">
        <v>478</v>
      </c>
      <c r="BX103" s="301" t="s">
        <v>734</v>
      </c>
      <c r="BY103" s="301" t="s">
        <v>735</v>
      </c>
      <c r="BZ103" s="277" t="s">
        <v>478</v>
      </c>
      <c r="CA103" s="301" t="s">
        <v>734</v>
      </c>
      <c r="CB103" s="301" t="s">
        <v>735</v>
      </c>
      <c r="CC103" s="277" t="s">
        <v>478</v>
      </c>
      <c r="CD103" s="301" t="s">
        <v>734</v>
      </c>
      <c r="CE103" s="301" t="s">
        <v>735</v>
      </c>
      <c r="CF103" s="277" t="s">
        <v>478</v>
      </c>
      <c r="CG103" s="301" t="s">
        <v>734</v>
      </c>
      <c r="CH103" s="301" t="s">
        <v>735</v>
      </c>
      <c r="CI103" s="277" t="s">
        <v>478</v>
      </c>
      <c r="CJ103" s="301" t="s">
        <v>734</v>
      </c>
      <c r="CK103" s="301" t="s">
        <v>735</v>
      </c>
      <c r="CL103" s="277" t="s">
        <v>478</v>
      </c>
      <c r="CM103" s="301" t="s">
        <v>734</v>
      </c>
      <c r="CN103" s="301" t="s">
        <v>735</v>
      </c>
      <c r="CO103" s="277" t="s">
        <v>478</v>
      </c>
      <c r="CP103" s="301" t="s">
        <v>734</v>
      </c>
      <c r="CQ103" s="301" t="s">
        <v>735</v>
      </c>
      <c r="CR103" s="277" t="s">
        <v>478</v>
      </c>
      <c r="CS103" s="301" t="s">
        <v>734</v>
      </c>
      <c r="CT103" s="301" t="s">
        <v>735</v>
      </c>
      <c r="CU103" s="277" t="s">
        <v>478</v>
      </c>
      <c r="CV103" s="301" t="s">
        <v>734</v>
      </c>
      <c r="CW103" s="301" t="s">
        <v>735</v>
      </c>
      <c r="CX103" s="277" t="s">
        <v>478</v>
      </c>
      <c r="CY103" s="301" t="s">
        <v>734</v>
      </c>
      <c r="CZ103" s="301" t="s">
        <v>735</v>
      </c>
      <c r="DA103" s="277" t="s">
        <v>478</v>
      </c>
      <c r="DB103" s="301" t="s">
        <v>734</v>
      </c>
      <c r="DC103" s="301" t="s">
        <v>735</v>
      </c>
      <c r="DD103" s="277" t="s">
        <v>478</v>
      </c>
      <c r="DE103" s="301" t="s">
        <v>734</v>
      </c>
      <c r="DF103" s="301" t="s">
        <v>735</v>
      </c>
      <c r="DG103" s="277" t="s">
        <v>478</v>
      </c>
      <c r="DH103" s="301" t="s">
        <v>734</v>
      </c>
      <c r="DI103" s="301" t="s">
        <v>735</v>
      </c>
      <c r="DJ103" s="277" t="s">
        <v>478</v>
      </c>
      <c r="DK103" s="301" t="s">
        <v>734</v>
      </c>
      <c r="DL103" s="301" t="s">
        <v>735</v>
      </c>
      <c r="DM103" s="277" t="s">
        <v>478</v>
      </c>
      <c r="DN103" s="301" t="s">
        <v>734</v>
      </c>
      <c r="DO103" s="301" t="s">
        <v>735</v>
      </c>
      <c r="DP103" s="277" t="s">
        <v>478</v>
      </c>
      <c r="DQ103" s="301" t="s">
        <v>734</v>
      </c>
      <c r="DR103" s="301" t="s">
        <v>735</v>
      </c>
      <c r="DS103" s="277" t="s">
        <v>478</v>
      </c>
      <c r="DT103" s="301" t="s">
        <v>734</v>
      </c>
      <c r="DU103" s="301" t="s">
        <v>735</v>
      </c>
      <c r="DV103" s="277" t="s">
        <v>478</v>
      </c>
      <c r="DW103" s="301" t="s">
        <v>734</v>
      </c>
      <c r="DX103" s="301" t="s">
        <v>735</v>
      </c>
      <c r="DY103" s="277" t="s">
        <v>478</v>
      </c>
      <c r="DZ103" s="301" t="s">
        <v>734</v>
      </c>
      <c r="EA103" s="301" t="s">
        <v>735</v>
      </c>
      <c r="EB103" s="277" t="s">
        <v>478</v>
      </c>
      <c r="EC103" s="301" t="s">
        <v>734</v>
      </c>
      <c r="ED103" s="301" t="s">
        <v>735</v>
      </c>
      <c r="EE103" s="277" t="s">
        <v>478</v>
      </c>
      <c r="EF103" s="301" t="s">
        <v>734</v>
      </c>
      <c r="EG103" s="301" t="s">
        <v>735</v>
      </c>
      <c r="EH103" s="277" t="s">
        <v>478</v>
      </c>
      <c r="EI103" s="301" t="s">
        <v>734</v>
      </c>
      <c r="EJ103" s="301" t="s">
        <v>735</v>
      </c>
      <c r="EK103" s="277" t="s">
        <v>478</v>
      </c>
      <c r="EL103" s="301" t="s">
        <v>734</v>
      </c>
      <c r="EM103" s="277" t="s">
        <v>478</v>
      </c>
      <c r="EN103" s="301" t="s">
        <v>734</v>
      </c>
      <c r="EO103" s="301" t="s">
        <v>735</v>
      </c>
      <c r="EP103" s="277" t="s">
        <v>478</v>
      </c>
      <c r="EQ103" s="301" t="s">
        <v>735</v>
      </c>
      <c r="ER103" s="277" t="s">
        <v>478</v>
      </c>
      <c r="ES103" s="301" t="s">
        <v>734</v>
      </c>
      <c r="ET103" s="301" t="s">
        <v>735</v>
      </c>
    </row>
    <row r="104" spans="2:150" ht="51.75" customHeight="1">
      <c r="B104" s="176"/>
      <c r="C104" s="245">
        <f>'Школы здоровья'!I62</f>
        <v>0</v>
      </c>
      <c r="D104" s="245">
        <f>'Школы здоровья'!K62</f>
        <v>0</v>
      </c>
      <c r="E104" s="287">
        <f>'Школы здоровья'!L62</f>
        <v>0</v>
      </c>
      <c r="F104" s="245">
        <f>'Школы здоровья'!I9</f>
        <v>0</v>
      </c>
      <c r="G104" s="245">
        <f>'Школы здоровья'!K9</f>
        <v>0</v>
      </c>
      <c r="H104" s="300">
        <f>'Школы здоровья'!L9</f>
        <v>0</v>
      </c>
      <c r="I104" s="245">
        <f>'Школы здоровья'!I10</f>
        <v>0</v>
      </c>
      <c r="J104" s="245">
        <f>'Школы здоровья'!K10</f>
        <v>0</v>
      </c>
      <c r="K104" s="300">
        <f>'Школы здоровья'!L10</f>
        <v>0</v>
      </c>
      <c r="L104" s="245">
        <f>'Школы здоровья'!I11</f>
        <v>0</v>
      </c>
      <c r="M104" s="245">
        <f>'Школы здоровья'!K11</f>
        <v>0</v>
      </c>
      <c r="N104" s="300">
        <f>'Школы здоровья'!L11</f>
        <v>0</v>
      </c>
      <c r="O104" s="245">
        <f>'Школы здоровья'!I12</f>
        <v>0</v>
      </c>
      <c r="P104" s="245">
        <f>'Школы здоровья'!K12</f>
        <v>0</v>
      </c>
      <c r="Q104" s="300">
        <f>'Школы здоровья'!L12</f>
        <v>0</v>
      </c>
      <c r="R104" s="245">
        <f>'Школы здоровья'!I13</f>
        <v>0</v>
      </c>
      <c r="S104" s="245">
        <f>'Школы здоровья'!K13</f>
        <v>0</v>
      </c>
      <c r="T104" s="300">
        <f>'Школы здоровья'!L13</f>
        <v>0</v>
      </c>
      <c r="U104" s="245">
        <f>'Школы здоровья'!I14</f>
        <v>0</v>
      </c>
      <c r="V104" s="245">
        <f>'Школы здоровья'!K14</f>
        <v>0</v>
      </c>
      <c r="W104" s="300">
        <f>'Школы здоровья'!L14</f>
        <v>0</v>
      </c>
      <c r="X104" s="245">
        <f>'Школы здоровья'!I14</f>
        <v>0</v>
      </c>
      <c r="Y104" s="245" t="str">
        <f>'Школы здоровья'!K15</f>
        <v>Х</v>
      </c>
      <c r="Z104" s="300" t="str">
        <f>'Школы здоровья'!L15</f>
        <v>Х</v>
      </c>
      <c r="AA104" s="245">
        <f>'Школы здоровья'!I16</f>
        <v>0</v>
      </c>
      <c r="AB104" s="245" t="str">
        <f>'Школы здоровья'!K16</f>
        <v>Х</v>
      </c>
      <c r="AC104" s="300" t="str">
        <f>'Школы здоровья'!L16</f>
        <v>Х</v>
      </c>
      <c r="AD104" s="245">
        <f>'Школы здоровья'!I17</f>
        <v>0</v>
      </c>
      <c r="AE104" s="245">
        <f>AD104</f>
        <v>0</v>
      </c>
      <c r="AF104" s="300" t="str">
        <f>'Школы здоровья'!L17</f>
        <v>Х</v>
      </c>
      <c r="AG104" s="245">
        <f>'Школы здоровья'!I18</f>
        <v>0</v>
      </c>
      <c r="AH104" s="245" t="str">
        <f>'Школы здоровья'!K18</f>
        <v>Х</v>
      </c>
      <c r="AI104" s="300">
        <f>'Школы здоровья'!L18</f>
        <v>0</v>
      </c>
      <c r="AJ104" s="245">
        <f>'Школы здоровья'!I19</f>
        <v>0</v>
      </c>
      <c r="AK104" s="245">
        <f>'Школы здоровья'!K19</f>
        <v>0</v>
      </c>
      <c r="AL104" s="300">
        <f>'Школы здоровья'!L19</f>
        <v>0</v>
      </c>
      <c r="AM104" s="245">
        <f>'Школы здоровья'!I20</f>
        <v>0</v>
      </c>
      <c r="AN104" s="245">
        <f>'Школы здоровья'!K20</f>
        <v>0</v>
      </c>
      <c r="AO104" s="300">
        <f>'Школы здоровья'!L20</f>
        <v>0</v>
      </c>
      <c r="AP104" s="245">
        <f>'Школы здоровья'!I21</f>
        <v>0</v>
      </c>
      <c r="AQ104" s="245" t="str">
        <f>'Школы здоровья'!K21</f>
        <v>Х</v>
      </c>
      <c r="AR104" s="300" t="str">
        <f>'Школы здоровья'!L21</f>
        <v>Х</v>
      </c>
      <c r="AS104" s="245">
        <f>'Школы здоровья'!I22</f>
        <v>0</v>
      </c>
      <c r="AT104" s="245">
        <f>'Школы здоровья'!K22</f>
        <v>0</v>
      </c>
      <c r="AU104" s="300">
        <f>'Школы здоровья'!L22</f>
        <v>0</v>
      </c>
      <c r="AV104" s="245">
        <f>'Школы здоровья'!I23</f>
        <v>0</v>
      </c>
      <c r="AW104" s="245">
        <f>'Школы здоровья'!K23</f>
        <v>0</v>
      </c>
      <c r="AX104" s="300">
        <f>'Школы здоровья'!L23</f>
        <v>0</v>
      </c>
      <c r="AY104" s="245">
        <f>'Школы здоровья'!I24</f>
        <v>0</v>
      </c>
      <c r="AZ104" s="245">
        <f>'Школы здоровья'!K24</f>
        <v>0</v>
      </c>
      <c r="BA104" s="300">
        <f>'Школы здоровья'!L24</f>
        <v>0</v>
      </c>
      <c r="BB104" s="245">
        <f>'Школы здоровья'!I25</f>
        <v>0</v>
      </c>
      <c r="BC104" s="245">
        <f>'Школы здоровья'!K25</f>
        <v>0</v>
      </c>
      <c r="BD104" s="300">
        <f>'Школы здоровья'!L25</f>
        <v>0</v>
      </c>
      <c r="BE104" s="245">
        <f>'Школы здоровья'!I26</f>
        <v>0</v>
      </c>
      <c r="BF104" s="245">
        <f>'Школы здоровья'!K26</f>
        <v>0</v>
      </c>
      <c r="BG104" s="300">
        <f>'Школы здоровья'!L26</f>
        <v>0</v>
      </c>
      <c r="BH104" s="245">
        <f>'Школы здоровья'!I27</f>
        <v>0</v>
      </c>
      <c r="BI104" s="245">
        <f>'Школы здоровья'!K27</f>
        <v>0</v>
      </c>
      <c r="BJ104" s="300">
        <f>'Школы здоровья'!L27</f>
        <v>0</v>
      </c>
      <c r="BK104" s="245">
        <f>'Школы здоровья'!I28</f>
        <v>0</v>
      </c>
      <c r="BL104" s="245">
        <f>'Школы здоровья'!K28</f>
        <v>0</v>
      </c>
      <c r="BM104" s="300">
        <f>'Школы здоровья'!L28</f>
        <v>0</v>
      </c>
      <c r="BN104" s="245">
        <f>'Школы здоровья'!I29</f>
        <v>0</v>
      </c>
      <c r="BO104" s="245">
        <f>'Школы здоровья'!K29</f>
        <v>0</v>
      </c>
      <c r="BP104" s="300" t="str">
        <f>'Школы здоровья'!L29</f>
        <v>Х</v>
      </c>
      <c r="BQ104" s="245">
        <f>'Школы здоровья'!I30</f>
        <v>0</v>
      </c>
      <c r="BR104" s="245">
        <f>'Школы здоровья'!K30</f>
        <v>0</v>
      </c>
      <c r="BS104" s="300">
        <f>'Школы здоровья'!L30</f>
        <v>0</v>
      </c>
      <c r="BT104" s="245">
        <f>'Школы здоровья'!I31</f>
        <v>0</v>
      </c>
      <c r="BU104" s="245">
        <f>'Школы здоровья'!K31</f>
        <v>0</v>
      </c>
      <c r="BV104" s="300">
        <f>'Школы здоровья'!L31</f>
        <v>0</v>
      </c>
      <c r="BW104" s="245">
        <f>'Школы здоровья'!I32</f>
        <v>0</v>
      </c>
      <c r="BX104" s="245">
        <f>'Школы здоровья'!K32</f>
        <v>0</v>
      </c>
      <c r="BY104" s="300">
        <f>'Школы здоровья'!L32</f>
        <v>0</v>
      </c>
      <c r="BZ104" s="245">
        <f>'Школы здоровья'!I33</f>
        <v>0</v>
      </c>
      <c r="CA104" s="245">
        <f>'Школы здоровья'!K33</f>
        <v>0</v>
      </c>
      <c r="CB104" s="300">
        <f>'Школы здоровья'!L33</f>
        <v>0</v>
      </c>
      <c r="CC104" s="245">
        <f>'Школы здоровья'!I34</f>
        <v>0</v>
      </c>
      <c r="CD104" s="245">
        <f>'Школы здоровья'!K34</f>
        <v>0</v>
      </c>
      <c r="CE104" s="300">
        <f>'Школы здоровья'!L34</f>
        <v>0</v>
      </c>
      <c r="CF104" s="245">
        <f>'Школы здоровья'!I35</f>
        <v>0</v>
      </c>
      <c r="CG104" s="245">
        <f>'Школы здоровья'!K35</f>
        <v>0</v>
      </c>
      <c r="CH104" s="300">
        <f>'Школы здоровья'!L35</f>
        <v>0</v>
      </c>
      <c r="CI104" s="245">
        <f>'Школы здоровья'!I36</f>
        <v>0</v>
      </c>
      <c r="CJ104" s="245" t="str">
        <f>'Школы здоровья'!K36</f>
        <v>Х</v>
      </c>
      <c r="CK104" s="300" t="str">
        <f>'Школы здоровья'!L36</f>
        <v>Х</v>
      </c>
      <c r="CL104" s="245">
        <f>'Школы здоровья'!I37</f>
        <v>0</v>
      </c>
      <c r="CM104" s="245" t="str">
        <f>'Школы здоровья'!K37</f>
        <v>Х</v>
      </c>
      <c r="CN104" s="300" t="str">
        <f>'Школы здоровья'!L37</f>
        <v>Х</v>
      </c>
      <c r="CO104" s="245">
        <f>'Школы здоровья'!I38</f>
        <v>0</v>
      </c>
      <c r="CP104" s="245" t="str">
        <f>'Школы здоровья'!K38</f>
        <v>Х</v>
      </c>
      <c r="CQ104" s="300" t="str">
        <f>'Школы здоровья'!L38</f>
        <v>Х</v>
      </c>
      <c r="CR104" s="245">
        <f>'Школы здоровья'!I39</f>
        <v>0</v>
      </c>
      <c r="CS104" s="245" t="str">
        <f>'Школы здоровья'!K39</f>
        <v>Х</v>
      </c>
      <c r="CT104" s="300" t="str">
        <f>'Школы здоровья'!L39</f>
        <v>Х</v>
      </c>
      <c r="CU104" s="245">
        <f>'Школы здоровья'!I40</f>
        <v>0</v>
      </c>
      <c r="CV104" s="245" t="str">
        <f>'Школы здоровья'!K40</f>
        <v>Х</v>
      </c>
      <c r="CW104" s="300" t="str">
        <f>'Школы здоровья'!L40</f>
        <v>Х</v>
      </c>
      <c r="CX104" s="245">
        <f>'Школы здоровья'!I41</f>
        <v>0</v>
      </c>
      <c r="CY104" s="245" t="str">
        <f>'Школы здоровья'!K41</f>
        <v>Х</v>
      </c>
      <c r="CZ104" s="300" t="str">
        <f>'Школы здоровья'!L41</f>
        <v>Х</v>
      </c>
      <c r="DA104" s="245">
        <f>'Школы здоровья'!I42</f>
        <v>0</v>
      </c>
      <c r="DB104" s="245" t="str">
        <f>'Школы здоровья'!K42</f>
        <v>Х</v>
      </c>
      <c r="DC104" s="300" t="str">
        <f>'Школы здоровья'!L42</f>
        <v>Х</v>
      </c>
      <c r="DD104" s="245">
        <f>'Школы здоровья'!I43</f>
        <v>0</v>
      </c>
      <c r="DE104" s="245">
        <f>'Школы здоровья'!K43</f>
        <v>0</v>
      </c>
      <c r="DF104" s="300">
        <f>'Школы здоровья'!L43</f>
        <v>0</v>
      </c>
      <c r="DG104" s="245">
        <f>'Школы здоровья'!I44</f>
        <v>0</v>
      </c>
      <c r="DH104" s="245">
        <f>'Школы здоровья'!K44</f>
        <v>0</v>
      </c>
      <c r="DI104" s="300">
        <f>'Школы здоровья'!L44</f>
        <v>0</v>
      </c>
      <c r="DJ104" s="245">
        <f>'Школы здоровья'!I45</f>
        <v>0</v>
      </c>
      <c r="DK104" s="245">
        <f>'Школы здоровья'!K45</f>
        <v>0</v>
      </c>
      <c r="DL104" s="300">
        <f>'Школы здоровья'!L45</f>
        <v>0</v>
      </c>
      <c r="DM104" s="245">
        <f>'Школы здоровья'!I46</f>
        <v>0</v>
      </c>
      <c r="DN104" s="245">
        <f>'Школы здоровья'!K46</f>
        <v>0</v>
      </c>
      <c r="DO104" s="300">
        <f>'Школы здоровья'!L46</f>
        <v>0</v>
      </c>
      <c r="DP104" s="245">
        <f>'Школы здоровья'!I47</f>
        <v>0</v>
      </c>
      <c r="DQ104" s="245">
        <f>'Школы здоровья'!K47</f>
        <v>0</v>
      </c>
      <c r="DR104" s="300">
        <f>'Школы здоровья'!L47</f>
        <v>0</v>
      </c>
      <c r="DS104" s="245">
        <f>'Школы здоровья'!I48</f>
        <v>0</v>
      </c>
      <c r="DT104" s="245">
        <f>'Школы здоровья'!K48</f>
        <v>0</v>
      </c>
      <c r="DU104" s="300" t="str">
        <f>'Школы здоровья'!L48</f>
        <v>Х</v>
      </c>
      <c r="DV104" s="245">
        <f>'Школы здоровья'!I49</f>
        <v>0</v>
      </c>
      <c r="DW104" s="245">
        <f>'Школы здоровья'!K49</f>
        <v>0</v>
      </c>
      <c r="DX104" s="300">
        <f>'Школы здоровья'!L49</f>
        <v>0</v>
      </c>
      <c r="DY104" s="245">
        <f>'Школы здоровья'!I50</f>
        <v>0</v>
      </c>
      <c r="DZ104" s="245">
        <f>'Школы здоровья'!K50</f>
        <v>0</v>
      </c>
      <c r="EA104" s="300">
        <f>'Школы здоровья'!L50</f>
        <v>0</v>
      </c>
      <c r="EB104" s="245">
        <f>'Школы здоровья'!I51</f>
        <v>0</v>
      </c>
      <c r="EC104" s="245">
        <f>'Школы здоровья'!K51</f>
        <v>0</v>
      </c>
      <c r="ED104" s="300">
        <f>'Школы здоровья'!L51</f>
        <v>0</v>
      </c>
      <c r="EE104" s="245">
        <f>'Школы здоровья'!I52</f>
        <v>0</v>
      </c>
      <c r="EF104" s="245">
        <f>'Школы здоровья'!K52</f>
        <v>0</v>
      </c>
      <c r="EG104" s="300">
        <f>'Школы здоровья'!L52</f>
        <v>0</v>
      </c>
      <c r="EH104" s="245">
        <f>'Школы здоровья'!I53</f>
        <v>0</v>
      </c>
      <c r="EI104" s="245">
        <f>'Школы здоровья'!K53</f>
        <v>0</v>
      </c>
      <c r="EJ104" s="300">
        <f>'Школы здоровья'!L53</f>
        <v>0</v>
      </c>
      <c r="EK104" s="245">
        <f>'Школы здоровья'!I54</f>
        <v>0</v>
      </c>
      <c r="EL104" s="245">
        <f>'Школы здоровья'!K54</f>
        <v>0</v>
      </c>
      <c r="EM104" s="245">
        <f>'Школы здоровья'!I55</f>
        <v>0</v>
      </c>
      <c r="EN104" s="245">
        <f>'Школы здоровья'!K55</f>
        <v>0</v>
      </c>
      <c r="EO104" s="300">
        <f>'Школы здоровья'!L55</f>
        <v>0</v>
      </c>
      <c r="EP104" s="245">
        <f>'Школы здоровья'!I56</f>
        <v>0</v>
      </c>
      <c r="EQ104" s="245">
        <f>'Школы здоровья'!L56</f>
        <v>0</v>
      </c>
      <c r="ER104" s="245">
        <f>SUM('Школы здоровья'!I57:I61)</f>
        <v>0</v>
      </c>
      <c r="ES104" s="245">
        <f>SUM('Школы здоровья'!K57:K61)</f>
        <v>0</v>
      </c>
      <c r="ET104" s="300">
        <f>SUM('Школы здоровья'!L57:L61)</f>
        <v>0</v>
      </c>
    </row>
    <row r="106" spans="2:50" ht="15">
      <c r="B106" s="177" t="s">
        <v>479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</row>
    <row r="107" spans="2:52" ht="121.5" customHeight="1">
      <c r="B107" s="193" t="s">
        <v>59</v>
      </c>
      <c r="C107" s="265" t="s">
        <v>296</v>
      </c>
      <c r="D107" s="265" t="s">
        <v>477</v>
      </c>
      <c r="E107" s="265" t="s">
        <v>476</v>
      </c>
      <c r="F107" s="265" t="s">
        <v>634</v>
      </c>
      <c r="G107" s="265" t="s">
        <v>635</v>
      </c>
      <c r="H107" s="265" t="s">
        <v>636</v>
      </c>
      <c r="I107" s="265" t="s">
        <v>637</v>
      </c>
      <c r="J107" s="265" t="s">
        <v>638</v>
      </c>
      <c r="K107" s="265" t="s">
        <v>639</v>
      </c>
      <c r="L107" s="265" t="s">
        <v>640</v>
      </c>
      <c r="M107" s="265" t="s">
        <v>641</v>
      </c>
      <c r="N107" s="265" t="s">
        <v>642</v>
      </c>
      <c r="O107" s="265" t="s">
        <v>643</v>
      </c>
      <c r="P107" s="265" t="s">
        <v>644</v>
      </c>
      <c r="Q107" s="265" t="s">
        <v>645</v>
      </c>
      <c r="R107" s="265" t="s">
        <v>646</v>
      </c>
      <c r="S107" s="265" t="s">
        <v>647</v>
      </c>
      <c r="T107" s="265" t="s">
        <v>627</v>
      </c>
      <c r="U107" s="265" t="s">
        <v>648</v>
      </c>
      <c r="V107" s="265" t="s">
        <v>676</v>
      </c>
      <c r="W107" s="265" t="s">
        <v>649</v>
      </c>
      <c r="X107" s="265" t="s">
        <v>650</v>
      </c>
      <c r="Y107" s="265" t="s">
        <v>651</v>
      </c>
      <c r="Z107" s="265" t="s">
        <v>652</v>
      </c>
      <c r="AA107" s="265" t="s">
        <v>653</v>
      </c>
      <c r="AB107" s="276" t="s">
        <v>654</v>
      </c>
      <c r="AC107" s="265" t="s">
        <v>655</v>
      </c>
      <c r="AD107" s="265" t="s">
        <v>656</v>
      </c>
      <c r="AE107" s="265" t="s">
        <v>657</v>
      </c>
      <c r="AF107" s="265" t="s">
        <v>658</v>
      </c>
      <c r="AG107" s="265" t="s">
        <v>659</v>
      </c>
      <c r="AH107" s="265" t="s">
        <v>660</v>
      </c>
      <c r="AI107" s="265" t="s">
        <v>661</v>
      </c>
      <c r="AJ107" s="265" t="s">
        <v>662</v>
      </c>
      <c r="AK107" s="265" t="s">
        <v>663</v>
      </c>
      <c r="AL107" s="265" t="s">
        <v>664</v>
      </c>
      <c r="AM107" s="265" t="s">
        <v>665</v>
      </c>
      <c r="AN107" s="265" t="s">
        <v>41</v>
      </c>
      <c r="AO107" s="265" t="s">
        <v>42</v>
      </c>
      <c r="AP107" s="265" t="s">
        <v>666</v>
      </c>
      <c r="AQ107" s="265" t="s">
        <v>667</v>
      </c>
      <c r="AR107" s="265" t="s">
        <v>668</v>
      </c>
      <c r="AS107" s="265" t="s">
        <v>669</v>
      </c>
      <c r="AT107" s="265" t="s">
        <v>670</v>
      </c>
      <c r="AU107" s="265" t="s">
        <v>671</v>
      </c>
      <c r="AV107" s="265" t="s">
        <v>672</v>
      </c>
      <c r="AW107" s="265" t="s">
        <v>673</v>
      </c>
      <c r="AX107" s="265" t="s">
        <v>674</v>
      </c>
      <c r="AY107" s="265" t="s">
        <v>675</v>
      </c>
      <c r="AZ107" s="265" t="s">
        <v>218</v>
      </c>
    </row>
    <row r="108" spans="2:52" ht="56.25" customHeight="1">
      <c r="B108" s="176"/>
      <c r="C108" s="245">
        <f>'Школы здоровья'!D62</f>
        <v>0</v>
      </c>
      <c r="D108" s="246" t="str">
        <f>'Школы здоровья'!D9</f>
        <v> </v>
      </c>
      <c r="E108" s="246">
        <f>'Школы здоровья'!D10</f>
        <v>0</v>
      </c>
      <c r="F108" s="246">
        <f>'Школы здоровья'!D11</f>
        <v>0</v>
      </c>
      <c r="G108" s="246">
        <f>'Школы здоровья'!D12</f>
        <v>0</v>
      </c>
      <c r="H108" s="246">
        <f>'Школы здоровья'!D13</f>
        <v>0</v>
      </c>
      <c r="I108" s="246">
        <f>'Школы здоровья'!D14</f>
        <v>0</v>
      </c>
      <c r="J108" s="246">
        <f>'Школы здоровья'!D15</f>
        <v>0</v>
      </c>
      <c r="K108" s="246">
        <f>'Школы здоровья'!D16</f>
        <v>0</v>
      </c>
      <c r="L108" s="246">
        <f>'Школы здоровья'!D17</f>
        <v>0</v>
      </c>
      <c r="M108" s="246">
        <f>'Школы здоровья'!D18</f>
        <v>0</v>
      </c>
      <c r="N108" s="246">
        <f>'Школы здоровья'!D19</f>
        <v>0</v>
      </c>
      <c r="O108" s="246">
        <f>'Школы здоровья'!D20</f>
        <v>0</v>
      </c>
      <c r="P108" s="245">
        <f>'Школы здоровья'!D21</f>
        <v>0</v>
      </c>
      <c r="Q108" s="245">
        <f>'Школы здоровья'!D22</f>
        <v>0</v>
      </c>
      <c r="R108" s="245">
        <f>'Школы здоровья'!D23</f>
        <v>0</v>
      </c>
      <c r="S108" s="245">
        <f>'Школы здоровья'!D24</f>
        <v>0</v>
      </c>
      <c r="T108" s="245">
        <f>'Школы здоровья'!D25</f>
        <v>0</v>
      </c>
      <c r="U108" s="245">
        <f>'Школы здоровья'!D26</f>
        <v>0</v>
      </c>
      <c r="V108" s="245">
        <f>'Школы здоровья'!D27</f>
        <v>0</v>
      </c>
      <c r="W108" s="246">
        <f>'Школы здоровья'!D28</f>
        <v>0</v>
      </c>
      <c r="X108" s="246">
        <f>'Школы здоровья'!D29</f>
        <v>0</v>
      </c>
      <c r="Y108" s="246">
        <f>'Школы здоровья'!D30</f>
        <v>0</v>
      </c>
      <c r="Z108" s="246">
        <f>'Школы здоровья'!D31</f>
        <v>0</v>
      </c>
      <c r="AA108" s="246">
        <f>'Школы здоровья'!D32</f>
        <v>0</v>
      </c>
      <c r="AB108" s="246">
        <f>'Школы здоровья'!D33</f>
        <v>0</v>
      </c>
      <c r="AC108" s="246">
        <f>'Школы здоровья'!D34</f>
        <v>0</v>
      </c>
      <c r="AD108" s="246">
        <f>'Школы здоровья'!D35</f>
        <v>0</v>
      </c>
      <c r="AE108" s="246">
        <f>'Школы здоровья'!D36</f>
        <v>0</v>
      </c>
      <c r="AF108" s="246">
        <f>'Школы здоровья'!D37</f>
        <v>0</v>
      </c>
      <c r="AG108" s="246">
        <f>'Школы здоровья'!D38</f>
        <v>0</v>
      </c>
      <c r="AH108" s="246">
        <f>'Школы здоровья'!D39</f>
        <v>0</v>
      </c>
      <c r="AI108" s="246">
        <f>'Школы здоровья'!D40</f>
        <v>0</v>
      </c>
      <c r="AJ108" s="246">
        <f>'Школы здоровья'!D41</f>
        <v>0</v>
      </c>
      <c r="AK108" s="246">
        <f>'Школы здоровья'!D42</f>
        <v>0</v>
      </c>
      <c r="AL108" s="246">
        <f>'Школы здоровья'!D43</f>
        <v>0</v>
      </c>
      <c r="AM108" s="246">
        <f>'Школы здоровья'!D44</f>
        <v>0</v>
      </c>
      <c r="AN108" s="246">
        <f>'Школы здоровья'!D45</f>
        <v>0</v>
      </c>
      <c r="AO108" s="246">
        <f>'Школы здоровья'!D46</f>
        <v>0</v>
      </c>
      <c r="AP108" s="246">
        <f>'Школы здоровья'!D47</f>
        <v>0</v>
      </c>
      <c r="AQ108" s="246">
        <f>'Школы здоровья'!D48</f>
        <v>0</v>
      </c>
      <c r="AR108" s="246">
        <f>'Школы здоровья'!D49</f>
        <v>0</v>
      </c>
      <c r="AS108" s="246">
        <f>'Школы здоровья'!D50</f>
        <v>0</v>
      </c>
      <c r="AT108" s="246">
        <f>'Школы здоровья'!D51</f>
        <v>0</v>
      </c>
      <c r="AU108" s="246">
        <f>'Школы здоровья'!D52</f>
        <v>0</v>
      </c>
      <c r="AV108" s="246">
        <f>'Школы здоровья'!D53</f>
        <v>0</v>
      </c>
      <c r="AW108" s="246">
        <f>'Школы здоровья'!D54</f>
        <v>0</v>
      </c>
      <c r="AX108" s="243">
        <f>'Школы здоровья'!D55</f>
        <v>0</v>
      </c>
      <c r="AY108" s="278">
        <f>'Школы здоровья'!D56</f>
        <v>0</v>
      </c>
      <c r="AZ108" s="278">
        <f>SUM('Школы здоровья'!D57:D61)</f>
        <v>0</v>
      </c>
    </row>
    <row r="109" spans="2:50" ht="15">
      <c r="B109" s="190"/>
      <c r="C109" s="190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246"/>
    </row>
    <row r="110" spans="2:50" ht="15">
      <c r="B110" s="195" t="s">
        <v>480</v>
      </c>
      <c r="AX110" s="194"/>
    </row>
    <row r="111" spans="2:12" ht="53.25" customHeight="1">
      <c r="B111" s="193" t="s">
        <v>59</v>
      </c>
      <c r="C111" s="265" t="s">
        <v>481</v>
      </c>
      <c r="D111" s="265" t="s">
        <v>482</v>
      </c>
      <c r="E111" s="265" t="s">
        <v>483</v>
      </c>
      <c r="F111" s="635" t="s">
        <v>484</v>
      </c>
      <c r="G111" s="635"/>
      <c r="H111" s="635" t="s">
        <v>485</v>
      </c>
      <c r="I111" s="635"/>
      <c r="K111" s="635" t="s">
        <v>733</v>
      </c>
      <c r="L111" s="635"/>
    </row>
    <row r="112" spans="2:12" ht="50.25" customHeight="1">
      <c r="B112" s="176"/>
      <c r="C112" s="245" t="str">
        <f>'Школы здоровья'!A68</f>
        <v>Кабинет помощи при отказе от курения</v>
      </c>
      <c r="D112" s="246">
        <f>'Школы здоровья'!C68</f>
        <v>0</v>
      </c>
      <c r="E112" s="246">
        <f>'Школы здоровья'!E68</f>
        <v>0</v>
      </c>
      <c r="F112" s="645">
        <f>'Школы здоровья'!G68</f>
        <v>0</v>
      </c>
      <c r="G112" s="646"/>
      <c r="H112" s="647">
        <f>'Школы здоровья'!I68</f>
        <v>0</v>
      </c>
      <c r="I112" s="648"/>
      <c r="K112" s="645">
        <f>'Школы здоровья'!I69</f>
        <v>0</v>
      </c>
      <c r="L112" s="646"/>
    </row>
    <row r="121" ht="14.25" customHeight="1"/>
    <row r="122" ht="14.25" customHeight="1"/>
    <row r="123" ht="14.25" customHeight="1"/>
    <row r="124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 password="D692" sheet="1"/>
  <mergeCells count="156">
    <mergeCell ref="B91:B93"/>
    <mergeCell ref="AH52:AI52"/>
    <mergeCell ref="AW65:AX65"/>
    <mergeCell ref="AY65:AZ65"/>
    <mergeCell ref="BC65:BD65"/>
    <mergeCell ref="AG65:AH65"/>
    <mergeCell ref="AI65:AJ65"/>
    <mergeCell ref="C65:D65"/>
    <mergeCell ref="AC52:AD52"/>
    <mergeCell ref="AE52:AF52"/>
    <mergeCell ref="EP102:EQ102"/>
    <mergeCell ref="EK102:EL102"/>
    <mergeCell ref="CX102:CZ102"/>
    <mergeCell ref="B102:B103"/>
    <mergeCell ref="B45:B46"/>
    <mergeCell ref="B52:B53"/>
    <mergeCell ref="B65:B66"/>
    <mergeCell ref="B72:B73"/>
    <mergeCell ref="L45:N45"/>
    <mergeCell ref="E65:F65"/>
    <mergeCell ref="B33:C33"/>
    <mergeCell ref="G10:I10"/>
    <mergeCell ref="J10:L10"/>
    <mergeCell ref="G72:H72"/>
    <mergeCell ref="I72:J72"/>
    <mergeCell ref="K72:L72"/>
    <mergeCell ref="O45:Q45"/>
    <mergeCell ref="C45:E45"/>
    <mergeCell ref="F45:H45"/>
    <mergeCell ref="I45:K45"/>
    <mergeCell ref="G65:H65"/>
    <mergeCell ref="C72:D72"/>
    <mergeCell ref="E72:F72"/>
    <mergeCell ref="M72:N72"/>
    <mergeCell ref="AJ52:AK52"/>
    <mergeCell ref="AN52:AO52"/>
    <mergeCell ref="X45:Z45"/>
    <mergeCell ref="C52:D52"/>
    <mergeCell ref="I52:J52"/>
    <mergeCell ref="M52:N52"/>
    <mergeCell ref="O52:P52"/>
    <mergeCell ref="Q52:R52"/>
    <mergeCell ref="R45:T45"/>
    <mergeCell ref="U45:W45"/>
    <mergeCell ref="Y65:Z65"/>
    <mergeCell ref="AA65:AB65"/>
    <mergeCell ref="Y52:Z52"/>
    <mergeCell ref="AA52:AB52"/>
    <mergeCell ref="S52:T52"/>
    <mergeCell ref="U52:V52"/>
    <mergeCell ref="W52:X52"/>
    <mergeCell ref="BA65:BB65"/>
    <mergeCell ref="I65:J65"/>
    <mergeCell ref="K65:L65"/>
    <mergeCell ref="M65:N65"/>
    <mergeCell ref="O65:P65"/>
    <mergeCell ref="Q65:R65"/>
    <mergeCell ref="S65:T65"/>
    <mergeCell ref="W65:X65"/>
    <mergeCell ref="AC65:AD65"/>
    <mergeCell ref="U65:V65"/>
    <mergeCell ref="C91:D92"/>
    <mergeCell ref="K91:L92"/>
    <mergeCell ref="M91:R91"/>
    <mergeCell ref="O92:P92"/>
    <mergeCell ref="O72:P72"/>
    <mergeCell ref="E92:F92"/>
    <mergeCell ref="G92:H92"/>
    <mergeCell ref="I92:J92"/>
    <mergeCell ref="AE65:AF65"/>
    <mergeCell ref="AM65:AN65"/>
    <mergeCell ref="AU65:AV65"/>
    <mergeCell ref="AE92:AF92"/>
    <mergeCell ref="AG92:AH92"/>
    <mergeCell ref="AQ65:AR65"/>
    <mergeCell ref="AK65:AL65"/>
    <mergeCell ref="AO65:AP65"/>
    <mergeCell ref="AS65:AT65"/>
    <mergeCell ref="U92:V92"/>
    <mergeCell ref="W92:X92"/>
    <mergeCell ref="Y92:Z92"/>
    <mergeCell ref="M92:N92"/>
    <mergeCell ref="S91:T92"/>
    <mergeCell ref="U91:Z91"/>
    <mergeCell ref="AA91:AB92"/>
    <mergeCell ref="Q92:R92"/>
    <mergeCell ref="BC92:BD92"/>
    <mergeCell ref="BA91:BF91"/>
    <mergeCell ref="AC92:AD92"/>
    <mergeCell ref="AC91:AH91"/>
    <mergeCell ref="AS91:AX91"/>
    <mergeCell ref="AK92:AL92"/>
    <mergeCell ref="BE92:BF92"/>
    <mergeCell ref="AU92:AV92"/>
    <mergeCell ref="AW92:AX92"/>
    <mergeCell ref="AI91:AJ92"/>
    <mergeCell ref="AL91:AP91"/>
    <mergeCell ref="AQ91:AR92"/>
    <mergeCell ref="AY91:AZ92"/>
    <mergeCell ref="BA92:BB92"/>
    <mergeCell ref="AM92:AN92"/>
    <mergeCell ref="AO92:AP92"/>
    <mergeCell ref="AS92:AT92"/>
    <mergeCell ref="BB102:BD102"/>
    <mergeCell ref="AY102:BA102"/>
    <mergeCell ref="AV102:AX102"/>
    <mergeCell ref="AS102:AU102"/>
    <mergeCell ref="AG102:AI102"/>
    <mergeCell ref="AD102:AF102"/>
    <mergeCell ref="K111:L111"/>
    <mergeCell ref="K112:L112"/>
    <mergeCell ref="C102:E102"/>
    <mergeCell ref="F102:H102"/>
    <mergeCell ref="I102:K102"/>
    <mergeCell ref="L102:N102"/>
    <mergeCell ref="F111:G111"/>
    <mergeCell ref="H111:I111"/>
    <mergeCell ref="F112:G112"/>
    <mergeCell ref="H112:I112"/>
    <mergeCell ref="O102:Q102"/>
    <mergeCell ref="R102:T102"/>
    <mergeCell ref="U102:W102"/>
    <mergeCell ref="X102:Z102"/>
    <mergeCell ref="AP102:AR102"/>
    <mergeCell ref="AM102:AO102"/>
    <mergeCell ref="AJ102:AL102"/>
    <mergeCell ref="AA102:AC102"/>
    <mergeCell ref="BN102:BP102"/>
    <mergeCell ref="CC102:CE102"/>
    <mergeCell ref="BZ102:CB102"/>
    <mergeCell ref="BK102:BM102"/>
    <mergeCell ref="BH102:BJ102"/>
    <mergeCell ref="BE102:BG102"/>
    <mergeCell ref="BW102:BY102"/>
    <mergeCell ref="CU102:CW102"/>
    <mergeCell ref="CL102:CN102"/>
    <mergeCell ref="CI102:CK102"/>
    <mergeCell ref="CF102:CH102"/>
    <mergeCell ref="BT102:BV102"/>
    <mergeCell ref="BQ102:BS102"/>
    <mergeCell ref="DP102:DR102"/>
    <mergeCell ref="DM102:DO102"/>
    <mergeCell ref="DJ102:DL102"/>
    <mergeCell ref="DG102:DI102"/>
    <mergeCell ref="DD102:DF102"/>
    <mergeCell ref="DA102:DC102"/>
    <mergeCell ref="ER102:ET102"/>
    <mergeCell ref="EM102:EO102"/>
    <mergeCell ref="EH102:EJ102"/>
    <mergeCell ref="EE102:EG102"/>
    <mergeCell ref="CR102:CT102"/>
    <mergeCell ref="CO102:CQ102"/>
    <mergeCell ref="EB102:ED102"/>
    <mergeCell ref="DY102:EA102"/>
    <mergeCell ref="DV102:DX102"/>
    <mergeCell ref="DS102:DU102"/>
  </mergeCells>
  <printOptions/>
  <pageMargins left="0.7" right="0.7" top="0.75" bottom="0.75" header="0.3" footer="0.3"/>
  <pageSetup orientation="portrait" paperSize="9"/>
  <ignoredErrors>
    <ignoredError sqref="R99 AF108:AG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2019-12-05T09:59:39Z</cp:lastPrinted>
  <dcterms:created xsi:type="dcterms:W3CDTF">2018-11-06T08:11:14Z</dcterms:created>
  <dcterms:modified xsi:type="dcterms:W3CDTF">2020-12-21T10:48:36Z</dcterms:modified>
  <cp:category/>
  <cp:version/>
  <cp:contentType/>
  <cp:contentStatus/>
</cp:coreProperties>
</file>